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1122B058-1840-4B0E-B5D5-4DAE8052B7C8}" xr6:coauthVersionLast="47" xr6:coauthVersionMax="47" xr10:uidLastSave="{00000000-0000-0000-0000-000000000000}"/>
  <bookViews>
    <workbookView xWindow="-120" yWindow="-120" windowWidth="29040" windowHeight="15840" tabRatio="867" activeTab="11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61" i="11" l="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R21" i="11"/>
  <c r="R62" i="11" s="1"/>
  <c r="C21" i="11"/>
  <c r="C62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V4" i="11"/>
  <c r="V21" i="11" s="1"/>
  <c r="V62" i="11" s="1"/>
  <c r="U4" i="11"/>
  <c r="U21" i="11" s="1"/>
  <c r="U62" i="11" s="1"/>
  <c r="T4" i="11"/>
  <c r="T21" i="11" s="1"/>
  <c r="T62" i="11" s="1"/>
  <c r="S4" i="11"/>
  <c r="S21" i="11" s="1"/>
  <c r="S62" i="11" s="1"/>
  <c r="R4" i="11"/>
  <c r="Q4" i="11"/>
  <c r="Q21" i="11" s="1"/>
  <c r="Q62" i="11" s="1"/>
  <c r="P4" i="11"/>
  <c r="P21" i="11" s="1"/>
  <c r="P62" i="11" s="1"/>
  <c r="O4" i="11"/>
  <c r="O21" i="11" s="1"/>
  <c r="N4" i="11"/>
  <c r="N21" i="11" s="1"/>
  <c r="N62" i="11" s="1"/>
  <c r="M4" i="11"/>
  <c r="M21" i="11" s="1"/>
  <c r="M62" i="11" s="1"/>
  <c r="L4" i="11"/>
  <c r="L21" i="11" s="1"/>
  <c r="K4" i="11"/>
  <c r="K21" i="11" s="1"/>
  <c r="K62" i="11" s="1"/>
  <c r="J4" i="11"/>
  <c r="J21" i="11" s="1"/>
  <c r="J62" i="11" s="1"/>
  <c r="I4" i="11"/>
  <c r="I21" i="11" s="1"/>
  <c r="I62" i="11" s="1"/>
  <c r="H4" i="11"/>
  <c r="H21" i="11" s="1"/>
  <c r="H62" i="11" s="1"/>
  <c r="G4" i="11"/>
  <c r="G21" i="11" s="1"/>
  <c r="G62" i="11" s="1"/>
  <c r="F4" i="11"/>
  <c r="F21" i="11" s="1"/>
  <c r="F62" i="11" s="1"/>
  <c r="E4" i="11"/>
  <c r="E21" i="11" s="1"/>
  <c r="E62" i="11" s="1"/>
  <c r="D4" i="11"/>
  <c r="D21" i="11" s="1"/>
  <c r="D62" i="11" s="1"/>
  <c r="C4" i="11"/>
  <c r="A3" i="11"/>
  <c r="A2" i="11"/>
  <c r="V64" i="12"/>
  <c r="U64" i="12"/>
  <c r="T64" i="12"/>
  <c r="S64" i="12"/>
  <c r="R64" i="12"/>
  <c r="Q64" i="12"/>
  <c r="P64" i="12"/>
  <c r="O64" i="12"/>
  <c r="N64" i="12"/>
  <c r="M64" i="12"/>
  <c r="L64" i="12"/>
  <c r="K64" i="12"/>
  <c r="J64" i="12"/>
  <c r="I64" i="12"/>
  <c r="H64" i="12"/>
  <c r="G64" i="12"/>
  <c r="F64" i="12"/>
  <c r="E64" i="12"/>
  <c r="D64" i="12"/>
  <c r="C64" i="12"/>
  <c r="B50" i="12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V48" i="12"/>
  <c r="U48" i="12"/>
  <c r="T48" i="12"/>
  <c r="S48" i="12"/>
  <c r="R48" i="12"/>
  <c r="Q48" i="12"/>
  <c r="P48" i="12"/>
  <c r="O48" i="12"/>
  <c r="N48" i="12"/>
  <c r="M48" i="12"/>
  <c r="L48" i="12"/>
  <c r="K48" i="12"/>
  <c r="J48" i="12"/>
  <c r="I48" i="12"/>
  <c r="H48" i="12"/>
  <c r="G48" i="12"/>
  <c r="F48" i="12"/>
  <c r="E48" i="12"/>
  <c r="D48" i="12"/>
  <c r="C48" i="12"/>
  <c r="B28" i="12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B47" i="12" s="1"/>
  <c r="R26" i="12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V4" i="12"/>
  <c r="V26" i="12" s="1"/>
  <c r="V65" i="12" s="1"/>
  <c r="U4" i="12"/>
  <c r="U26" i="12" s="1"/>
  <c r="U65" i="12" s="1"/>
  <c r="T4" i="12"/>
  <c r="T26" i="12" s="1"/>
  <c r="T65" i="12" s="1"/>
  <c r="S4" i="12"/>
  <c r="S26" i="12" s="1"/>
  <c r="S65" i="12" s="1"/>
  <c r="R4" i="12"/>
  <c r="Q4" i="12"/>
  <c r="Q26" i="12" s="1"/>
  <c r="P4" i="12"/>
  <c r="P26" i="12" s="1"/>
  <c r="O4" i="12"/>
  <c r="O26" i="12" s="1"/>
  <c r="O65" i="12" s="1"/>
  <c r="N4" i="12"/>
  <c r="N26" i="12" s="1"/>
  <c r="M4" i="12"/>
  <c r="M26" i="12" s="1"/>
  <c r="L4" i="12"/>
  <c r="L26" i="12" s="1"/>
  <c r="L65" i="12" s="1"/>
  <c r="K4" i="12"/>
  <c r="K26" i="12" s="1"/>
  <c r="K65" i="12" s="1"/>
  <c r="J4" i="12"/>
  <c r="J26" i="12" s="1"/>
  <c r="I4" i="12"/>
  <c r="I26" i="12" s="1"/>
  <c r="H4" i="12"/>
  <c r="H26" i="12" s="1"/>
  <c r="H65" i="12" s="1"/>
  <c r="G4" i="12"/>
  <c r="G26" i="12" s="1"/>
  <c r="G65" i="12" s="1"/>
  <c r="F4" i="12"/>
  <c r="F26" i="12" s="1"/>
  <c r="F65" i="12" s="1"/>
  <c r="E4" i="12"/>
  <c r="E26" i="12" s="1"/>
  <c r="E65" i="12" s="1"/>
  <c r="D4" i="12"/>
  <c r="D26" i="12" s="1"/>
  <c r="D65" i="12" s="1"/>
  <c r="C4" i="12"/>
  <c r="C26" i="12" s="1"/>
  <c r="C65" i="12" s="1"/>
  <c r="A3" i="12"/>
  <c r="A2" i="12"/>
  <c r="V61" i="14"/>
  <c r="U61" i="14"/>
  <c r="T61" i="14"/>
  <c r="S61" i="14"/>
  <c r="R61" i="14"/>
  <c r="Q61" i="14"/>
  <c r="P61" i="14"/>
  <c r="O61" i="14"/>
  <c r="N61" i="14"/>
  <c r="M61" i="14"/>
  <c r="L61" i="14"/>
  <c r="K61" i="14"/>
  <c r="J61" i="14"/>
  <c r="I61" i="14"/>
  <c r="H61" i="14"/>
  <c r="G61" i="14"/>
  <c r="F61" i="14"/>
  <c r="E61" i="14"/>
  <c r="D61" i="14"/>
  <c r="C61" i="14"/>
  <c r="B48" i="14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V46" i="14"/>
  <c r="U46" i="14"/>
  <c r="T46" i="14"/>
  <c r="S46" i="14"/>
  <c r="R46" i="14"/>
  <c r="Q46" i="14"/>
  <c r="P46" i="14"/>
  <c r="O46" i="14"/>
  <c r="N46" i="14"/>
  <c r="M46" i="14"/>
  <c r="L46" i="14"/>
  <c r="K46" i="14"/>
  <c r="J46" i="14"/>
  <c r="I46" i="14"/>
  <c r="H46" i="14"/>
  <c r="G46" i="14"/>
  <c r="F46" i="14"/>
  <c r="E46" i="14"/>
  <c r="D46" i="14"/>
  <c r="C46" i="14"/>
  <c r="B27" i="14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S25" i="14"/>
  <c r="S62" i="14" s="1"/>
  <c r="C25" i="14"/>
  <c r="C62" i="14" s="1"/>
  <c r="B5" i="14"/>
  <c r="B6" i="14" s="1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V4" i="14"/>
  <c r="V25" i="14" s="1"/>
  <c r="V62" i="14" s="1"/>
  <c r="U4" i="14"/>
  <c r="U25" i="14" s="1"/>
  <c r="U62" i="14" s="1"/>
  <c r="T4" i="14"/>
  <c r="T25" i="14" s="1"/>
  <c r="S4" i="14"/>
  <c r="R4" i="14"/>
  <c r="R25" i="14" s="1"/>
  <c r="Q4" i="14"/>
  <c r="Q25" i="14" s="1"/>
  <c r="P4" i="14"/>
  <c r="P25" i="14" s="1"/>
  <c r="O4" i="14"/>
  <c r="O25" i="14" s="1"/>
  <c r="N4" i="14"/>
  <c r="N25" i="14" s="1"/>
  <c r="M4" i="14"/>
  <c r="M25" i="14" s="1"/>
  <c r="L4" i="14"/>
  <c r="L25" i="14" s="1"/>
  <c r="K4" i="14"/>
  <c r="K25" i="14" s="1"/>
  <c r="J4" i="14"/>
  <c r="J25" i="14" s="1"/>
  <c r="I4" i="14"/>
  <c r="I25" i="14" s="1"/>
  <c r="H4" i="14"/>
  <c r="H25" i="14" s="1"/>
  <c r="H62" i="14" s="1"/>
  <c r="G4" i="14"/>
  <c r="G25" i="14" s="1"/>
  <c r="G62" i="14" s="1"/>
  <c r="F4" i="14"/>
  <c r="F25" i="14" s="1"/>
  <c r="F62" i="14" s="1"/>
  <c r="E4" i="14"/>
  <c r="E25" i="14" s="1"/>
  <c r="E62" i="14" s="1"/>
  <c r="D4" i="14"/>
  <c r="D25" i="14" s="1"/>
  <c r="C4" i="14"/>
  <c r="A3" i="14"/>
  <c r="A2" i="14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8" i="8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V4" i="8"/>
  <c r="V26" i="8" s="1"/>
  <c r="V70" i="8" s="1"/>
  <c r="U4" i="8"/>
  <c r="U26" i="8" s="1"/>
  <c r="U70" i="8" s="1"/>
  <c r="T4" i="8"/>
  <c r="T26" i="8" s="1"/>
  <c r="S4" i="8"/>
  <c r="S26" i="8" s="1"/>
  <c r="R4" i="8"/>
  <c r="R26" i="8" s="1"/>
  <c r="Q4" i="8"/>
  <c r="Q26" i="8" s="1"/>
  <c r="P4" i="8"/>
  <c r="P26" i="8" s="1"/>
  <c r="O4" i="8"/>
  <c r="O26" i="8" s="1"/>
  <c r="N4" i="8"/>
  <c r="N26" i="8" s="1"/>
  <c r="M4" i="8"/>
  <c r="M26" i="8" s="1"/>
  <c r="L4" i="8"/>
  <c r="L26" i="8" s="1"/>
  <c r="K4" i="8"/>
  <c r="K26" i="8" s="1"/>
  <c r="J4" i="8"/>
  <c r="J26" i="8" s="1"/>
  <c r="J70" i="8" s="1"/>
  <c r="I4" i="8"/>
  <c r="I26" i="8" s="1"/>
  <c r="H4" i="8"/>
  <c r="H26" i="8" s="1"/>
  <c r="G4" i="8"/>
  <c r="G26" i="8" s="1"/>
  <c r="G70" i="8" s="1"/>
  <c r="F4" i="8"/>
  <c r="F26" i="8" s="1"/>
  <c r="F70" i="8" s="1"/>
  <c r="E4" i="8"/>
  <c r="E26" i="8" s="1"/>
  <c r="E70" i="8" s="1"/>
  <c r="D4" i="8"/>
  <c r="D26" i="8" s="1"/>
  <c r="C4" i="8"/>
  <c r="C26" i="8" s="1"/>
  <c r="A3" i="8"/>
  <c r="A2" i="8"/>
  <c r="V58" i="9"/>
  <c r="U58" i="9"/>
  <c r="T58" i="9"/>
  <c r="S58" i="9"/>
  <c r="R58" i="9"/>
  <c r="Q58" i="9"/>
  <c r="P58" i="9"/>
  <c r="O58" i="9"/>
  <c r="N58" i="9"/>
  <c r="M58" i="9"/>
  <c r="L58" i="9"/>
  <c r="K58" i="9"/>
  <c r="J58" i="9"/>
  <c r="I58" i="9"/>
  <c r="H58" i="9"/>
  <c r="G58" i="9"/>
  <c r="F58" i="9"/>
  <c r="E58" i="9"/>
  <c r="D58" i="9"/>
  <c r="C58" i="9"/>
  <c r="B43" i="9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V41" i="9"/>
  <c r="U41" i="9"/>
  <c r="T41" i="9"/>
  <c r="S41" i="9"/>
  <c r="R41" i="9"/>
  <c r="Q41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22" i="9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T20" i="9"/>
  <c r="S20" i="9"/>
  <c r="S59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V4" i="9"/>
  <c r="V20" i="9" s="1"/>
  <c r="V59" i="9" s="1"/>
  <c r="U4" i="9"/>
  <c r="U20" i="9" s="1"/>
  <c r="U59" i="9" s="1"/>
  <c r="T4" i="9"/>
  <c r="S4" i="9"/>
  <c r="R4" i="9"/>
  <c r="R20" i="9" s="1"/>
  <c r="Q4" i="9"/>
  <c r="Q20" i="9" s="1"/>
  <c r="P4" i="9"/>
  <c r="P20" i="9" s="1"/>
  <c r="O4" i="9"/>
  <c r="O20" i="9" s="1"/>
  <c r="N4" i="9"/>
  <c r="N20" i="9" s="1"/>
  <c r="M4" i="9"/>
  <c r="M20" i="9" s="1"/>
  <c r="L4" i="9"/>
  <c r="L20" i="9" s="1"/>
  <c r="K4" i="9"/>
  <c r="K20" i="9" s="1"/>
  <c r="J4" i="9"/>
  <c r="J20" i="9" s="1"/>
  <c r="I4" i="9"/>
  <c r="I20" i="9" s="1"/>
  <c r="H4" i="9"/>
  <c r="H20" i="9" s="1"/>
  <c r="G4" i="9"/>
  <c r="G20" i="9" s="1"/>
  <c r="G59" i="9" s="1"/>
  <c r="F4" i="9"/>
  <c r="F20" i="9" s="1"/>
  <c r="F59" i="9" s="1"/>
  <c r="E4" i="9"/>
  <c r="E20" i="9" s="1"/>
  <c r="E59" i="9" s="1"/>
  <c r="D4" i="9"/>
  <c r="D20" i="9" s="1"/>
  <c r="C4" i="9"/>
  <c r="C20" i="9" s="1"/>
  <c r="A3" i="9"/>
  <c r="A2" i="9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45" i="10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R43" i="10"/>
  <c r="Q43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24" i="10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R4" i="10"/>
  <c r="R22" i="10" s="1"/>
  <c r="Q4" i="10"/>
  <c r="Q22" i="10" s="1"/>
  <c r="P4" i="10"/>
  <c r="P22" i="10" s="1"/>
  <c r="O4" i="10"/>
  <c r="O22" i="10" s="1"/>
  <c r="N4" i="10"/>
  <c r="N22" i="10" s="1"/>
  <c r="N62" i="10" s="1"/>
  <c r="M4" i="10"/>
  <c r="M22" i="10" s="1"/>
  <c r="L4" i="10"/>
  <c r="L22" i="10" s="1"/>
  <c r="K4" i="10"/>
  <c r="K22" i="10" s="1"/>
  <c r="J4" i="10"/>
  <c r="J22" i="10" s="1"/>
  <c r="I4" i="10"/>
  <c r="I22" i="10" s="1"/>
  <c r="H4" i="10"/>
  <c r="H22" i="10" s="1"/>
  <c r="G4" i="10"/>
  <c r="G22" i="10" s="1"/>
  <c r="F4" i="10"/>
  <c r="F22" i="10" s="1"/>
  <c r="E4" i="10"/>
  <c r="E22" i="10" s="1"/>
  <c r="D4" i="10"/>
  <c r="D22" i="10" s="1"/>
  <c r="D62" i="10" s="1"/>
  <c r="C4" i="10"/>
  <c r="C22" i="10" s="1"/>
  <c r="A3" i="10"/>
  <c r="A2" i="10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C68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0" i="5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F28" i="5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R4" i="5"/>
  <c r="R28" i="5" s="1"/>
  <c r="Q4" i="5"/>
  <c r="Q28" i="5" s="1"/>
  <c r="P4" i="5"/>
  <c r="P28" i="5" s="1"/>
  <c r="O4" i="5"/>
  <c r="O28" i="5" s="1"/>
  <c r="N4" i="5"/>
  <c r="N28" i="5" s="1"/>
  <c r="M4" i="5"/>
  <c r="M28" i="5" s="1"/>
  <c r="L4" i="5"/>
  <c r="L28" i="5" s="1"/>
  <c r="K4" i="5"/>
  <c r="K28" i="5" s="1"/>
  <c r="J4" i="5"/>
  <c r="J28" i="5" s="1"/>
  <c r="I4" i="5"/>
  <c r="I28" i="5" s="1"/>
  <c r="H4" i="5"/>
  <c r="H28" i="5" s="1"/>
  <c r="G4" i="5"/>
  <c r="G28" i="5" s="1"/>
  <c r="F4" i="5"/>
  <c r="E4" i="5"/>
  <c r="E28" i="5" s="1"/>
  <c r="E69" i="5" s="1"/>
  <c r="D4" i="5"/>
  <c r="D28" i="5" s="1"/>
  <c r="C4" i="5"/>
  <c r="C28" i="5" s="1"/>
  <c r="A3" i="5"/>
  <c r="A2" i="5"/>
  <c r="R61" i="4"/>
  <c r="Q61" i="4"/>
  <c r="P61" i="4"/>
  <c r="O61" i="4"/>
  <c r="N61" i="4"/>
  <c r="M61" i="4"/>
  <c r="L61" i="4"/>
  <c r="K61" i="4"/>
  <c r="J61" i="4"/>
  <c r="I61" i="4"/>
  <c r="H61" i="4"/>
  <c r="G61" i="4"/>
  <c r="F61" i="4"/>
  <c r="E61" i="4"/>
  <c r="D61" i="4"/>
  <c r="C61" i="4"/>
  <c r="B44" i="4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C42" i="4"/>
  <c r="B23" i="4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R4" i="4"/>
  <c r="R21" i="4" s="1"/>
  <c r="Q4" i="4"/>
  <c r="Q21" i="4" s="1"/>
  <c r="P4" i="4"/>
  <c r="P21" i="4" s="1"/>
  <c r="O4" i="4"/>
  <c r="O21" i="4" s="1"/>
  <c r="N4" i="4"/>
  <c r="N21" i="4" s="1"/>
  <c r="N62" i="4" s="1"/>
  <c r="M4" i="4"/>
  <c r="M21" i="4" s="1"/>
  <c r="M62" i="4" s="1"/>
  <c r="L4" i="4"/>
  <c r="L21" i="4" s="1"/>
  <c r="L62" i="4" s="1"/>
  <c r="K4" i="4"/>
  <c r="K21" i="4" s="1"/>
  <c r="K62" i="4" s="1"/>
  <c r="J4" i="4"/>
  <c r="J21" i="4" s="1"/>
  <c r="J62" i="4" s="1"/>
  <c r="I4" i="4"/>
  <c r="I21" i="4" s="1"/>
  <c r="H4" i="4"/>
  <c r="H21" i="4" s="1"/>
  <c r="G4" i="4"/>
  <c r="G21" i="4" s="1"/>
  <c r="F4" i="4"/>
  <c r="F21" i="4" s="1"/>
  <c r="E4" i="4"/>
  <c r="E21" i="4" s="1"/>
  <c r="D4" i="4"/>
  <c r="D21" i="4" s="1"/>
  <c r="C4" i="4"/>
  <c r="C21" i="4" s="1"/>
  <c r="A3" i="4"/>
  <c r="A2" i="4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47" i="3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26" i="3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V24" i="3"/>
  <c r="U24" i="3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T4" i="3"/>
  <c r="T24" i="3" s="1"/>
  <c r="S4" i="3"/>
  <c r="S24" i="3" s="1"/>
  <c r="R4" i="3"/>
  <c r="R24" i="3" s="1"/>
  <c r="Q4" i="3"/>
  <c r="Q24" i="3" s="1"/>
  <c r="P4" i="3"/>
  <c r="P24" i="3" s="1"/>
  <c r="O4" i="3"/>
  <c r="O24" i="3" s="1"/>
  <c r="N4" i="3"/>
  <c r="N24" i="3" s="1"/>
  <c r="N71" i="3" s="1"/>
  <c r="M4" i="3"/>
  <c r="M24" i="3" s="1"/>
  <c r="M71" i="3" s="1"/>
  <c r="L4" i="3"/>
  <c r="L24" i="3" s="1"/>
  <c r="K4" i="3"/>
  <c r="K24" i="3" s="1"/>
  <c r="J4" i="3"/>
  <c r="J24" i="3" s="1"/>
  <c r="I4" i="3"/>
  <c r="I24" i="3" s="1"/>
  <c r="H4" i="3"/>
  <c r="H24" i="3" s="1"/>
  <c r="G4" i="3"/>
  <c r="G24" i="3" s="1"/>
  <c r="F4" i="3"/>
  <c r="F24" i="3" s="1"/>
  <c r="E4" i="3"/>
  <c r="E24" i="3" s="1"/>
  <c r="D4" i="3"/>
  <c r="D24" i="3" s="1"/>
  <c r="C4" i="3"/>
  <c r="C24" i="3" s="1"/>
  <c r="A3" i="3"/>
  <c r="A2" i="3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B51" i="2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V49" i="2"/>
  <c r="V71" i="2" s="1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G71" i="2" s="1"/>
  <c r="F49" i="2"/>
  <c r="E49" i="2"/>
  <c r="D49" i="2"/>
  <c r="C49" i="2"/>
  <c r="B29" i="2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V27" i="2"/>
  <c r="U27" i="2"/>
  <c r="I27" i="2"/>
  <c r="G27" i="2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T4" i="2"/>
  <c r="T27" i="2" s="1"/>
  <c r="S4" i="2"/>
  <c r="S27" i="2" s="1"/>
  <c r="R4" i="2"/>
  <c r="R27" i="2" s="1"/>
  <c r="Q4" i="2"/>
  <c r="Q27" i="2" s="1"/>
  <c r="P4" i="2"/>
  <c r="P27" i="2" s="1"/>
  <c r="O4" i="2"/>
  <c r="O27" i="2" s="1"/>
  <c r="N4" i="2"/>
  <c r="N27" i="2" s="1"/>
  <c r="N71" i="2" s="1"/>
  <c r="M4" i="2"/>
  <c r="M27" i="2" s="1"/>
  <c r="L4" i="2"/>
  <c r="L27" i="2" s="1"/>
  <c r="K4" i="2"/>
  <c r="K27" i="2" s="1"/>
  <c r="J4" i="2"/>
  <c r="J27" i="2" s="1"/>
  <c r="J71" i="2" s="1"/>
  <c r="H4" i="2"/>
  <c r="H27" i="2" s="1"/>
  <c r="F4" i="2"/>
  <c r="F27" i="2" s="1"/>
  <c r="E4" i="2"/>
  <c r="E27" i="2" s="1"/>
  <c r="D4" i="2"/>
  <c r="D27" i="2" s="1"/>
  <c r="C4" i="2"/>
  <c r="C27" i="2" s="1"/>
  <c r="A3" i="2"/>
  <c r="A2" i="2"/>
  <c r="I62" i="14" l="1"/>
  <c r="L69" i="5"/>
  <c r="E62" i="10"/>
  <c r="K62" i="14"/>
  <c r="C71" i="2"/>
  <c r="F62" i="10"/>
  <c r="L62" i="14"/>
  <c r="I65" i="12"/>
  <c r="S71" i="2"/>
  <c r="P71" i="3"/>
  <c r="I71" i="2"/>
  <c r="D71" i="3"/>
  <c r="T71" i="3"/>
  <c r="C62" i="4"/>
  <c r="N69" i="5"/>
  <c r="R59" i="9"/>
  <c r="N70" i="8"/>
  <c r="M62" i="14"/>
  <c r="J65" i="12"/>
  <c r="L62" i="11"/>
  <c r="M59" i="9"/>
  <c r="D62" i="4"/>
  <c r="O69" i="5"/>
  <c r="C59" i="9"/>
  <c r="O70" i="8"/>
  <c r="N62" i="14"/>
  <c r="N59" i="9"/>
  <c r="J62" i="14"/>
  <c r="E71" i="3"/>
  <c r="F71" i="3"/>
  <c r="U71" i="3"/>
  <c r="E62" i="4"/>
  <c r="O62" i="14"/>
  <c r="P62" i="14"/>
  <c r="M65" i="12"/>
  <c r="O62" i="11"/>
  <c r="Q62" i="14"/>
  <c r="N65" i="12"/>
  <c r="R65" i="12"/>
  <c r="C70" i="8"/>
  <c r="S70" i="8"/>
  <c r="R62" i="14"/>
  <c r="G71" i="3"/>
  <c r="V71" i="3"/>
  <c r="H71" i="3"/>
  <c r="K62" i="10"/>
  <c r="C69" i="5"/>
  <c r="L62" i="10"/>
  <c r="M71" i="2"/>
  <c r="U71" i="2"/>
  <c r="D69" i="5"/>
  <c r="M62" i="10"/>
  <c r="H59" i="9"/>
  <c r="D70" i="8"/>
  <c r="T70" i="8"/>
  <c r="P65" i="12"/>
  <c r="D62" i="14"/>
  <c r="T62" i="14"/>
  <c r="Q65" i="12"/>
  <c r="O59" i="9"/>
  <c r="O71" i="3"/>
  <c r="G69" i="5"/>
  <c r="L71" i="2"/>
  <c r="R62" i="4"/>
  <c r="C62" i="10"/>
  <c r="G62" i="10"/>
  <c r="Q59" i="9"/>
  <c r="Q71" i="2"/>
  <c r="J71" i="3"/>
  <c r="G62" i="4"/>
  <c r="Q69" i="5"/>
  <c r="H62" i="10"/>
  <c r="H70" i="8"/>
  <c r="P71" i="2"/>
  <c r="I71" i="3"/>
  <c r="F62" i="4"/>
  <c r="P69" i="5"/>
  <c r="R71" i="2"/>
  <c r="K71" i="3"/>
  <c r="H62" i="4"/>
  <c r="R69" i="5"/>
  <c r="I62" i="10"/>
  <c r="I70" i="8"/>
  <c r="L71" i="3"/>
  <c r="I62" i="4"/>
  <c r="J62" i="10"/>
  <c r="K70" i="8"/>
  <c r="L70" i="8"/>
  <c r="M70" i="8"/>
  <c r="P59" i="9"/>
  <c r="T71" i="2"/>
  <c r="D71" i="2"/>
  <c r="D59" i="9"/>
  <c r="T59" i="9"/>
  <c r="F71" i="2"/>
  <c r="Q71" i="3"/>
  <c r="H69" i="5"/>
  <c r="O62" i="10"/>
  <c r="I59" i="9"/>
  <c r="H71" i="2"/>
  <c r="R71" i="3"/>
  <c r="O62" i="4"/>
  <c r="I69" i="5"/>
  <c r="P62" i="10"/>
  <c r="J59" i="9"/>
  <c r="P70" i="8"/>
  <c r="E71" i="2"/>
  <c r="C71" i="3"/>
  <c r="S71" i="3"/>
  <c r="P62" i="4"/>
  <c r="J69" i="5"/>
  <c r="Q62" i="10"/>
  <c r="K59" i="9"/>
  <c r="Q70" i="8"/>
  <c r="O71" i="2"/>
  <c r="K71" i="2"/>
  <c r="Q62" i="4"/>
  <c r="K69" i="5"/>
  <c r="R62" i="10"/>
  <c r="L59" i="9"/>
  <c r="R70" i="8"/>
  <c r="B16" i="10"/>
  <c r="B17" i="10" s="1"/>
  <c r="B18" i="10" s="1"/>
  <c r="B19" i="10" s="1"/>
  <c r="B20" i="10" s="1"/>
  <c r="B21" i="10" s="1"/>
  <c r="B15" i="10"/>
  <c r="F69" i="5"/>
  <c r="M69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45734EB4-8DB7-4F3C-B22B-D79E5B23A56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1E8F3822-B45E-440E-9A32-4357AEB0C75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CF16B645-472B-4224-94F4-8991392A5F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C17D2F5F-FFB4-43AE-99F9-6B513DF3D87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D69EF264-E4A2-4574-B5E2-C12586A2F2F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FA2E151D-1384-43C4-921D-AB17568A5E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9" authorId="0" shapeId="0" xr:uid="{7EE0DA88-810B-4634-A8F9-86C1A50CF2A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9" authorId="0" shapeId="0" xr:uid="{25801F1E-010D-4131-87AB-AE5C28AE24D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51551842-B34F-4BE8-AD27-F832BA0670E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48285CC0-BEA6-4D0E-91B4-EEF9A386AE0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68C88FE8-1332-4147-B0B2-D5446958DBE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7C9B6450-6DFF-4B88-8CE5-81D1CF7F3BE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F5347269-2776-4EDD-AA08-ABBB2C8BB45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5DF7C920-6376-4D07-8406-86F6B62BD74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<sst xmlns="http://schemas.openxmlformats.org/spreadsheetml/2006/main" count="642" uniqueCount="124">
  <si>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</si>
  <si>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</si>
  <si>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</si>
  <si>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</si>
  <si>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</si>
  <si>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</si>
  <si>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</si>
  <si>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</si>
  <si>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</si>
  <si>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</si>
  <si>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</si>
  <si>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</si>
  <si>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</si>
  <si>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</si>
  <si>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</si>
  <si>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</si>
  <si>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</si>
  <si>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</si>
  <si>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</si>
  <si>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</si>
  <si>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</si>
  <si>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</si>
  <si>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مبيعات كهرباء </t>
  </si>
  <si>
    <t xml:space="preserve">مبيعات مياه </t>
  </si>
  <si>
    <t>تفعيل اشتراك كهرباء - عطا احمد عطا احمد ابراهيم</t>
  </si>
  <si>
    <t xml:space="preserve">اثمان كروت عدادات كهرباء ومياه </t>
  </si>
  <si>
    <t>اشتراك مياه - مصعب سميح يوسف كعك</t>
  </si>
  <si>
    <t>رسوم بناء - حسن محمد حسن يعاقبة</t>
  </si>
  <si>
    <t>رسوم بناء - رسمي محمد رسمي عبد الله شيخ ابراهيم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</si>
  <si>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</si>
  <si>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</si>
  <si>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</si>
  <si>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</si>
  <si>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مشروع المياه الى البنك الرئيسي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</si>
  <si>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</si>
  <si>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</si>
  <si>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</si>
  <si>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</si>
  <si>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</si>
  <si>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من بال بي كهرباء الى البنك كهرباء</t>
  </si>
  <si>
    <t>من بال بي مياه الى البنك مياه</t>
  </si>
  <si>
    <t>المصروفات</t>
  </si>
  <si>
    <t>شحن كهرباء مجاني شهر 1 . 2023 - الحالات الاجتماعية</t>
  </si>
  <si>
    <t>اجور عامل تنظيفات على الارصفة والطرق</t>
  </si>
  <si>
    <t>اعمال منهل حديد عبارات تصريف مياه الامطار</t>
  </si>
  <si>
    <t>ثمن اسطوانة غاز للبلدية - حمدان محمد حمدان شيخ ابراهيم</t>
  </si>
  <si>
    <t>اثمان مياه شهر 10 . 2023 - بلدية علار</t>
  </si>
  <si>
    <t>شحن كهرباء مجاني شهر 8 . 2022 - الحالات الاجتماعية</t>
  </si>
  <si>
    <t>شحن مياه مجاني شهر 8 . 2022 - الحالات الاجتماعية</t>
  </si>
  <si>
    <t>اجمالي المصروفات</t>
  </si>
  <si>
    <t>رصيد اخر اليوم</t>
  </si>
  <si>
    <t xml:space="preserve">     </t>
  </si>
  <si>
    <t>.</t>
  </si>
  <si>
    <t xml:space="preserve">                      رصيد اول اليوم</t>
  </si>
  <si>
    <t>رسوم بناء - محمد حسام صدقي حرز الله</t>
  </si>
  <si>
    <t>شحن مياه مجاني شهر1 . 2023 - الحالات الاجتماعية</t>
  </si>
  <si>
    <t>شحن كهرباء مجاني شهر 5 . 2022 - الحالات الاجتماعية</t>
  </si>
  <si>
    <t>شحن مياه مجاني شهر 5 . 2022 - الحالات الاجتماعية</t>
  </si>
  <si>
    <t>فتح ملف ترخيص - احمد جهاد مصطفى ابراهيم</t>
  </si>
  <si>
    <t>دفعة من اشتراك مياه - وليد احمد حسن يحيى</t>
  </si>
  <si>
    <t>تنقلات امين الصندوق الى جنين شهر 10+11+12 / 2022</t>
  </si>
  <si>
    <t>اثمان محروقات تشغيلية شهر 12 . 2022 - محطة كفرراعي للمحروقات</t>
  </si>
  <si>
    <t>اجور مهندسة مياومة - ماجدة محمد عبد الخالق غنام</t>
  </si>
  <si>
    <t>عمولات بنكية</t>
  </si>
  <si>
    <t>اجور عامل قسارة الملعب الرياضي - جهاد وليد احمد حسن يحيى</t>
  </si>
  <si>
    <t>اجور صيانة مكيف غرفة السيرفر - رسلان كامل حسن ذياب</t>
  </si>
  <si>
    <t>اجور عامل بناء رصيف مقابل مسجد ابو ايوب</t>
  </si>
  <si>
    <t>محروقات بدل تنقل الموظف وليد حسام يحيى</t>
  </si>
  <si>
    <t>ايجار قاعة البلدية مبنى البلدية - بسام عزت الاشقر</t>
  </si>
  <si>
    <t>طلب معلومات</t>
  </si>
  <si>
    <t>شحن مياه مجاني شهر 1 . 2023 - الحالات الاجتماعية</t>
  </si>
  <si>
    <t>لوازم شبكة الكهرباء - جدولة شيكات - شركة ازمير الانشائية</t>
  </si>
  <si>
    <t>اثمان عدادات كهرباء - الشركة الفنية للهندسة الكهربائية</t>
  </si>
  <si>
    <t>اعمال بناء جدران استنادية - جدولة شيكات - طارق وليد فريد صبيح</t>
  </si>
  <si>
    <t>تكملة اثمان مساحات قطعة ارض مدرسة عنان صبيح - ثائر عواد ياسر صوالحة</t>
  </si>
  <si>
    <t>اعمال تاهيل الطرق الداخلية  - جدولة  - شركة كوالتي اند كونترول</t>
  </si>
  <si>
    <t>دفعة من حساب اعمال كهرباء - الملعب الرياضي - شركة براديس للمقاولات والانشاءات</t>
  </si>
  <si>
    <t>جدولة ديون سابقة - شيكات - مجلس الخدمات المشترك للنفايات</t>
  </si>
  <si>
    <t>الاعمال الاضافية خط طوباس - شركة سرطبة للمقاولات العامة</t>
  </si>
  <si>
    <t>شحن كهرباء مجاني شهر 1 . 2023 - الحالات الاجتماعية - تابع سند صرف رقم 18</t>
  </si>
  <si>
    <t>اثمان مبنى بيت المسنين الخيرية - جدولة - جمعية مبنى بيت المسنين الخيرية</t>
  </si>
  <si>
    <t>تنازل عن اشتراك كهرباء ومياه - عصام حسني حسن الاطرش</t>
  </si>
  <si>
    <t>من البنك كهرباء الى البنك الرئيسي</t>
  </si>
  <si>
    <t>دفعة مقدمة من راتب شهر 1 / 2023 - وليد ذيب محمد صوالحة</t>
  </si>
  <si>
    <t>رسوم بناء - مخالفة - غازي عبد القادر خضر عبد الهادي</t>
  </si>
  <si>
    <t>رسوم بناء -  غازي عبد القادر خضر عبد الهادي</t>
  </si>
  <si>
    <t>اشتراك كهرباء - محمد حسام صدقي حرز الله</t>
  </si>
  <si>
    <t>اشتراك مياه - محمد حسام صدقي حرز الله</t>
  </si>
  <si>
    <t>من مشروع الكهرباء  الى مشروع المياه</t>
  </si>
  <si>
    <t>من مشروع الكهرباء الى البنك الرئيسي</t>
  </si>
  <si>
    <t>لوازم تكريم وخدمات المدارس والتعليم - مكتبة النور</t>
  </si>
  <si>
    <t>فاتورة هاتف البلدية - الاتصالات ىالفلسطينية</t>
  </si>
  <si>
    <t>اجور باجر اعمال البلدية - ماهر للمقاولات</t>
  </si>
  <si>
    <t>نفقات مكب النفايات الاشهر 11 + 12 / 2022 - مجلس الخدمات المشترك للنفايات</t>
  </si>
  <si>
    <t>فاتورة مطبوعات وقرطاسية للبلدية - مكتبة النور</t>
  </si>
  <si>
    <t xml:space="preserve">مكافئات اعضاء البلدية شهر 11 + 12 / 2022 </t>
  </si>
  <si>
    <t>دفعة مقدمة من راتب شهر 1 / 2023 - بلال صالح ظاهر جوابرة</t>
  </si>
  <si>
    <t xml:space="preserve">لوازم شبكة الكهرباء - حسين محمد حسين الاطرش </t>
  </si>
  <si>
    <t xml:space="preserve">لوازم شبكة المياه - حسين محمد حسين الاطرش </t>
  </si>
  <si>
    <t>اعمال الانشاءات - الملعب الرياضي - شركة برادايس</t>
  </si>
  <si>
    <t>ايجار قاعة مبنى البلدية - عبد السلام محمد رجا حمدان</t>
  </si>
  <si>
    <t>تسديد فواتير جولات خطوط الموظفين</t>
  </si>
  <si>
    <t>اثمان طاقة شمسية المقبرة الشمالية - شركة الزهور لخدمات الطاقة الشمسية</t>
  </si>
  <si>
    <t>اثمان طاقة شمسية مدرسة عنان صبيح - شركة الزهور لخدمات الطاقة الشمسية</t>
  </si>
  <si>
    <t>اجور عامل قسارة - جدران الملعب الرياضي - جهاد وليد احمد يحيى</t>
  </si>
  <si>
    <t>اجور عامل على مشروع الطرق والارصفة - ايهاب وجيه سامي طبعوني</t>
  </si>
  <si>
    <t>اثمان مياه شهر 12 / 2022 - مجلس قروي فحمة</t>
  </si>
  <si>
    <t>رسوم بناء - مخالفة - بهاء فوزي احمد جوابرة</t>
  </si>
  <si>
    <t>اسديد فاتورة جوال</t>
  </si>
  <si>
    <t>اجور عامل نفايات - ضياء بلال صالح جوابرة</t>
  </si>
  <si>
    <t>شحن كهرباء مجاني شهر 12 . 2022 - الحالات الاجتماعية</t>
  </si>
  <si>
    <t>اجور كهربائي سيارات - بلال خيري عيد يحيى</t>
  </si>
  <si>
    <t xml:space="preserve"> دفعة اثمان مياه شهر 11 + 12 / 2022 - مجلس قروي الرامة</t>
  </si>
  <si>
    <t>فتح ملف ترخيص - ساهر ايمن يوسف يحيى</t>
  </si>
  <si>
    <t xml:space="preserve">ضمان صالة البلدية فايز محمد يعاقبة </t>
  </si>
  <si>
    <t>من الصندوق الرئيسي الى النثريات - مرة ثانية نفس اليوم</t>
  </si>
  <si>
    <t>لوازم تشريفات وضيافة شهر 12 / 2022 - بقالة ابو صالحة</t>
  </si>
  <si>
    <t>ضريبة الدخل من رواتب الموظفين ومكافئات الاعضاء</t>
  </si>
  <si>
    <t>اعمال صيانة وتركيب محطة طاقة شمسية - شركة سيلا لايت</t>
  </si>
  <si>
    <t>فاتورة الاتصالات خط الفايبر شهر 12 . 2022 - الاتصالات الفلسطنية</t>
  </si>
  <si>
    <t>كفالة صيانة ماكنة التصوير الرئيسية - شركة فلسطين للتكنلوجيا المكتبية</t>
  </si>
  <si>
    <t>اثمان سلف التركتور الاحمر - محلات وكراج ابو نسيم</t>
  </si>
  <si>
    <t>شحن كهرباء مجاني شهر1 . 2023 - الحالات الاجتماعية</t>
  </si>
  <si>
    <t>اجور عامل تصليح حاويات - احمد نزارملحم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</si>
</sst>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-0.499984740745262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2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166" fontId="6" fillId="7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/>
    </xf>
    <xf numFmtId="166" fontId="6" fillId="8" borderId="15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166" fontId="6" fillId="8" borderId="22" xfId="0" applyNumberFormat="1" applyFont="1" applyFill="1" applyBorder="1" applyAlignment="1">
      <alignment horizontal="center"/>
    </xf>
    <xf numFmtId="166" fontId="6" fillId="5" borderId="22" xfId="0" applyNumberFormat="1" applyFont="1" applyFill="1" applyBorder="1" applyAlignment="1">
      <alignment horizont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13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/>
    </xf>
    <xf numFmtId="166" fontId="4" fillId="7" borderId="12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0" fontId="1" fillId="9" borderId="29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6" fillId="9" borderId="22" xfId="0" applyFont="1" applyFill="1" applyBorder="1" applyAlignment="1">
      <alignment horizontal="center" vertical="center"/>
    </xf>
    <xf numFmtId="164" fontId="6" fillId="9" borderId="13" xfId="0" applyNumberFormat="1" applyFont="1" applyFill="1" applyBorder="1" applyAlignment="1">
      <alignment horizontal="center" vertical="center"/>
    </xf>
    <xf numFmtId="164" fontId="6" fillId="9" borderId="22" xfId="0" applyNumberFormat="1" applyFont="1" applyFill="1" applyBorder="1" applyAlignment="1">
      <alignment horizontal="center" vertical="center"/>
    </xf>
    <xf numFmtId="164" fontId="6" fillId="9" borderId="30" xfId="0" applyNumberFormat="1" applyFont="1" applyFill="1" applyBorder="1" applyAlignment="1">
      <alignment horizontal="center" vertical="center"/>
    </xf>
    <xf numFmtId="165" fontId="6" fillId="9" borderId="13" xfId="0" applyNumberFormat="1" applyFont="1" applyFill="1" applyBorder="1" applyAlignment="1">
      <alignment horizontal="center" vertical="center"/>
    </xf>
    <xf numFmtId="165" fontId="6" fillId="9" borderId="22" xfId="0" applyNumberFormat="1" applyFont="1" applyFill="1" applyBorder="1" applyAlignment="1">
      <alignment horizontal="center" vertical="center"/>
    </xf>
    <xf numFmtId="166" fontId="6" fillId="9" borderId="30" xfId="0" applyNumberFormat="1" applyFont="1" applyFill="1" applyBorder="1" applyAlignment="1">
      <alignment horizontal="center" vertical="center"/>
    </xf>
    <xf numFmtId="166" fontId="6" fillId="9" borderId="22" xfId="0" applyNumberFormat="1" applyFont="1" applyFill="1" applyBorder="1" applyAlignment="1">
      <alignment horizontal="center" vertical="center"/>
    </xf>
    <xf numFmtId="166" fontId="6" fillId="9" borderId="13" xfId="0" applyNumberFormat="1" applyFont="1" applyFill="1" applyBorder="1" applyAlignment="1">
      <alignment horizontal="center" vertical="center"/>
    </xf>
    <xf numFmtId="166" fontId="6" fillId="9" borderId="29" xfId="0" applyNumberFormat="1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165" fontId="4" fillId="9" borderId="12" xfId="0" applyNumberFormat="1" applyFont="1" applyFill="1" applyBorder="1" applyAlignment="1">
      <alignment horizontal="center" vertical="center"/>
    </xf>
    <xf numFmtId="166" fontId="4" fillId="9" borderId="12" xfId="0" applyNumberFormat="1" applyFont="1" applyFill="1" applyBorder="1" applyAlignment="1">
      <alignment horizontal="center" vertical="center"/>
    </xf>
    <xf numFmtId="166" fontId="4" fillId="9" borderId="2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0" fontId="1" fillId="9" borderId="29" xfId="1" applyFont="1" applyFill="1" applyBorder="1" applyAlignment="1">
      <alignment horizontal="center" vertical="center"/>
    </xf>
    <xf numFmtId="0" fontId="4" fillId="9" borderId="22" xfId="1" applyFont="1" applyFill="1" applyBorder="1" applyAlignment="1">
      <alignment horizontal="center" vertical="center"/>
    </xf>
    <xf numFmtId="0" fontId="6" fillId="9" borderId="22" xfId="1" applyFont="1" applyFill="1" applyBorder="1" applyAlignment="1">
      <alignment horizontal="center" vertical="center"/>
    </xf>
    <xf numFmtId="164" fontId="6" fillId="9" borderId="13" xfId="1" applyNumberFormat="1" applyFont="1" applyFill="1" applyBorder="1" applyAlignment="1">
      <alignment horizontal="center" vertical="center"/>
    </xf>
    <xf numFmtId="164" fontId="6" fillId="9" borderId="22" xfId="1" applyNumberFormat="1" applyFont="1" applyFill="1" applyBorder="1" applyAlignment="1">
      <alignment horizontal="center" vertical="center"/>
    </xf>
    <xf numFmtId="166" fontId="6" fillId="9" borderId="29" xfId="1" applyNumberFormat="1" applyFont="1" applyFill="1" applyBorder="1" applyAlignment="1">
      <alignment horizontal="center" vertical="center"/>
    </xf>
    <xf numFmtId="166" fontId="6" fillId="9" borderId="13" xfId="1" applyNumberFormat="1" applyFont="1" applyFill="1" applyBorder="1" applyAlignment="1">
      <alignment horizontal="center" vertical="center"/>
    </xf>
    <xf numFmtId="166" fontId="6" fillId="9" borderId="22" xfId="1" applyNumberFormat="1" applyFont="1" applyFill="1" applyBorder="1" applyAlignment="1">
      <alignment horizontal="center" vertical="center"/>
    </xf>
    <xf numFmtId="0" fontId="4" fillId="9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9" borderId="12" xfId="1" applyFont="1" applyFill="1" applyBorder="1" applyAlignment="1">
      <alignment horizontal="center" vertical="center"/>
    </xf>
    <xf numFmtId="166" fontId="4" fillId="9" borderId="1" xfId="1" applyNumberFormat="1" applyFont="1" applyFill="1" applyBorder="1" applyAlignment="1">
      <alignment horizontal="center" vertical="center"/>
    </xf>
    <xf numFmtId="166" fontId="4" fillId="9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166" fontId="6" fillId="9" borderId="30" xfId="1" applyNumberFormat="1" applyFont="1" applyFill="1" applyBorder="1" applyAlignment="1">
      <alignment horizontal="center" vertical="center"/>
    </xf>
    <xf numFmtId="167" fontId="4" fillId="9" borderId="1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166" fontId="6" fillId="5" borderId="33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6" fontId="1" fillId="2" borderId="15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7" fillId="2" borderId="31" xfId="0" applyNumberFormat="1" applyFont="1" applyFill="1" applyBorder="1" applyAlignment="1">
      <alignment horizontal="center" vertical="center"/>
    </xf>
    <xf numFmtId="166" fontId="2" fillId="7" borderId="2" xfId="0" applyNumberFormat="1" applyFont="1" applyFill="1" applyBorder="1" applyAlignment="1">
      <alignment horizontal="center"/>
    </xf>
    <xf numFmtId="166" fontId="2" fillId="8" borderId="17" xfId="0" applyNumberFormat="1" applyFont="1" applyFill="1" applyBorder="1" applyAlignment="1">
      <alignment horizontal="center"/>
    </xf>
    <xf numFmtId="166" fontId="2" fillId="8" borderId="13" xfId="0" applyNumberFormat="1" applyFont="1" applyFill="1" applyBorder="1" applyAlignment="1">
      <alignment horizontal="center"/>
    </xf>
    <xf numFmtId="166" fontId="8" fillId="7" borderId="2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164" fontId="6" fillId="5" borderId="16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9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</cellXfs>
  <cellStyles count="2">
    <cellStyle name="Normal" xfId="0" builtinId="0"/>
    <cellStyle name="Normal 3" xfId="1" xr:uid="{BDACA82F-D80E-4B1B-8635-BE6A5CAA9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1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جرد اجمالي"/>
    </sheetNames>
    <sheetDataSet>
      <sheetData sheetId="0">
        <row r="2">
          <cell r="A2">
            <v>1</v>
          </cell>
        </row>
        <row r="3">
          <cell r="A3">
            <v>2023</v>
          </cell>
        </row>
        <row r="70">
          <cell r="C70">
            <v>0</v>
          </cell>
          <cell r="D70">
            <v>0</v>
          </cell>
          <cell r="E70">
            <v>0</v>
          </cell>
          <cell r="F70">
            <v>0</v>
          </cell>
          <cell r="H70">
            <v>0.21200000000033015</v>
          </cell>
          <cell r="J70">
            <v>0</v>
          </cell>
          <cell r="K70">
            <v>8345.1400000000285</v>
          </cell>
          <cell r="L70">
            <v>5954.1599999998871</v>
          </cell>
          <cell r="M70">
            <v>101687.74000000002</v>
          </cell>
          <cell r="N70">
            <v>24534</v>
          </cell>
          <cell r="O70">
            <v>31654.950000000012</v>
          </cell>
          <cell r="P70">
            <v>23396.510000000002</v>
          </cell>
          <cell r="Q70">
            <v>18139.080000000002</v>
          </cell>
          <cell r="R70">
            <v>4606</v>
          </cell>
          <cell r="S70">
            <v>4589.4700000000048</v>
          </cell>
          <cell r="T70">
            <v>411.01999999999572</v>
          </cell>
        </row>
      </sheetData>
      <sheetData sheetId="1">
        <row r="71">
          <cell r="C71">
            <v>-1225</v>
          </cell>
          <cell r="D71">
            <v>360</v>
          </cell>
          <cell r="E71">
            <v>6070</v>
          </cell>
          <cell r="F71">
            <v>730</v>
          </cell>
          <cell r="G71">
            <v>0</v>
          </cell>
          <cell r="H71">
            <v>200.21200000000033</v>
          </cell>
          <cell r="I71">
            <v>0</v>
          </cell>
          <cell r="J71">
            <v>0</v>
          </cell>
          <cell r="K71">
            <v>40545.140000000029</v>
          </cell>
          <cell r="L71">
            <v>5954.1599999998871</v>
          </cell>
          <cell r="M71">
            <v>-75810.25999999998</v>
          </cell>
          <cell r="N71">
            <v>24534</v>
          </cell>
          <cell r="O71">
            <v>31654.950000000012</v>
          </cell>
          <cell r="P71">
            <v>23396.510000000002</v>
          </cell>
          <cell r="Q71">
            <v>18139.080000000002</v>
          </cell>
          <cell r="R71">
            <v>4606</v>
          </cell>
          <cell r="S71">
            <v>4589.4700000000048</v>
          </cell>
          <cell r="T71">
            <v>411.01999999999572</v>
          </cell>
        </row>
      </sheetData>
      <sheetData sheetId="2">
        <row r="71">
          <cell r="C71">
            <v>-1225</v>
          </cell>
          <cell r="D71">
            <v>360</v>
          </cell>
          <cell r="E71">
            <v>12790</v>
          </cell>
          <cell r="F71">
            <v>1765</v>
          </cell>
          <cell r="H71">
            <v>440.21200000000033</v>
          </cell>
          <cell r="J71">
            <v>0</v>
          </cell>
          <cell r="K71">
            <v>40545.140000000029</v>
          </cell>
          <cell r="L71">
            <v>65093.159999999887</v>
          </cell>
          <cell r="M71">
            <v>-62204.25999999998</v>
          </cell>
          <cell r="N71">
            <v>24534</v>
          </cell>
          <cell r="O71">
            <v>31654.950000000012</v>
          </cell>
          <cell r="P71">
            <v>23396.510000000002</v>
          </cell>
          <cell r="Q71">
            <v>8.000000000174623E-2</v>
          </cell>
          <cell r="R71">
            <v>0</v>
          </cell>
          <cell r="S71">
            <v>4589.4700000000048</v>
          </cell>
          <cell r="T71">
            <v>411.01999999999572</v>
          </cell>
        </row>
      </sheetData>
      <sheetData sheetId="3">
        <row r="62">
          <cell r="C62">
            <v>-3279</v>
          </cell>
          <cell r="D62">
            <v>1477</v>
          </cell>
          <cell r="E62">
            <v>0</v>
          </cell>
          <cell r="F62">
            <v>3277</v>
          </cell>
          <cell r="G62">
            <v>0.21200000000033015</v>
          </cell>
          <cell r="H62">
            <v>0</v>
          </cell>
          <cell r="I62">
            <v>40387.460000000028</v>
          </cell>
          <cell r="J62">
            <v>87343.239999999889</v>
          </cell>
          <cell r="K62">
            <v>-74780.049999999988</v>
          </cell>
          <cell r="L62">
            <v>24534</v>
          </cell>
          <cell r="M62">
            <v>31654.950000000012</v>
          </cell>
          <cell r="N62">
            <v>23396.510000000002</v>
          </cell>
          <cell r="O62">
            <v>8.000000000174623E-2</v>
          </cell>
          <cell r="P62">
            <v>0</v>
          </cell>
          <cell r="Q62">
            <v>5029.4700000000048</v>
          </cell>
          <cell r="R62">
            <v>411.01999999999572</v>
          </cell>
        </row>
      </sheetData>
      <sheetData sheetId="4"/>
      <sheetData sheetId="5"/>
      <sheetData sheetId="6">
        <row r="68">
          <cell r="C68">
            <v>-3279</v>
          </cell>
          <cell r="D68">
            <v>1817</v>
          </cell>
          <cell r="E68">
            <v>6055</v>
          </cell>
          <cell r="F68">
            <v>4287</v>
          </cell>
          <cell r="G68">
            <v>0.21200000000033015</v>
          </cell>
          <cell r="H68">
            <v>0</v>
          </cell>
          <cell r="I68">
            <v>-8112.5399999999718</v>
          </cell>
          <cell r="J68">
            <v>43343.239999999889</v>
          </cell>
          <cell r="K68">
            <v>-74780.049999999988</v>
          </cell>
          <cell r="L68">
            <v>24534</v>
          </cell>
          <cell r="M68">
            <v>28654.950000000012</v>
          </cell>
          <cell r="N68">
            <v>13221.510000000002</v>
          </cell>
          <cell r="O68">
            <v>8.000000000174623E-2</v>
          </cell>
          <cell r="P68">
            <v>0</v>
          </cell>
          <cell r="Q68">
            <v>3779.4700000000048</v>
          </cell>
          <cell r="R68">
            <v>411.01999999999572</v>
          </cell>
        </row>
      </sheetData>
      <sheetData sheetId="7">
        <row r="70">
          <cell r="C70">
            <v>-4039</v>
          </cell>
          <cell r="D70">
            <v>2117</v>
          </cell>
          <cell r="E70">
            <v>9345</v>
          </cell>
          <cell r="F70">
            <v>5207</v>
          </cell>
          <cell r="G70" t="e">
            <v>#REF!</v>
          </cell>
          <cell r="H70">
            <v>0.21200000000033015</v>
          </cell>
          <cell r="I70">
            <v>0</v>
          </cell>
          <cell r="J70">
            <v>0</v>
          </cell>
          <cell r="K70">
            <v>-8731.049999999972</v>
          </cell>
          <cell r="L70">
            <v>26241.239999999889</v>
          </cell>
          <cell r="M70">
            <v>-74780.049999999988</v>
          </cell>
          <cell r="N70">
            <v>24534</v>
          </cell>
          <cell r="O70">
            <v>28654.950000000012</v>
          </cell>
          <cell r="P70">
            <v>13221.510000000002</v>
          </cell>
          <cell r="Q70">
            <v>8.000000000174623E-2</v>
          </cell>
          <cell r="R70">
            <v>0</v>
          </cell>
          <cell r="S70">
            <v>3779.4700000000048</v>
          </cell>
          <cell r="T70">
            <v>411.01999999999572</v>
          </cell>
          <cell r="U70" t="e">
            <v>#REF!</v>
          </cell>
          <cell r="V70" t="e">
            <v>#REF!</v>
          </cell>
        </row>
      </sheetData>
      <sheetData sheetId="8">
        <row r="59">
          <cell r="C59">
            <v>-4539</v>
          </cell>
          <cell r="D59">
            <v>4862</v>
          </cell>
          <cell r="E59">
            <v>5000</v>
          </cell>
          <cell r="F59">
            <v>4729</v>
          </cell>
          <cell r="H59">
            <v>547.21200000000033</v>
          </cell>
          <cell r="J59">
            <v>0</v>
          </cell>
          <cell r="K59">
            <v>-30919.309999999976</v>
          </cell>
          <cell r="L59">
            <v>20944.319999999891</v>
          </cell>
          <cell r="M59">
            <v>-4198.0499999999884</v>
          </cell>
          <cell r="N59">
            <v>24534</v>
          </cell>
          <cell r="O59">
            <v>17777.950000000012</v>
          </cell>
          <cell r="P59">
            <v>12361.510000000002</v>
          </cell>
          <cell r="Q59">
            <v>0</v>
          </cell>
          <cell r="R59">
            <v>0</v>
          </cell>
          <cell r="S59">
            <v>3779.4700000000048</v>
          </cell>
          <cell r="T59">
            <v>411.01999999999572</v>
          </cell>
        </row>
      </sheetData>
      <sheetData sheetId="9">
        <row r="62">
          <cell r="C62">
            <v>-4789</v>
          </cell>
          <cell r="D62">
            <v>4962</v>
          </cell>
          <cell r="E62">
            <v>9560</v>
          </cell>
          <cell r="F62">
            <v>6079</v>
          </cell>
          <cell r="G62">
            <v>547.21200000000033</v>
          </cell>
          <cell r="H62">
            <v>0</v>
          </cell>
          <cell r="I62">
            <v>80.690000000024156</v>
          </cell>
          <cell r="J62">
            <v>1944.3199999998906</v>
          </cell>
          <cell r="K62">
            <v>-4198.0499999999884</v>
          </cell>
          <cell r="L62">
            <v>24534</v>
          </cell>
          <cell r="M62">
            <v>17777.950000000012</v>
          </cell>
          <cell r="N62">
            <v>12361.510000000002</v>
          </cell>
          <cell r="O62">
            <v>0</v>
          </cell>
          <cell r="P62">
            <v>0</v>
          </cell>
          <cell r="Q62">
            <v>3779.4700000000048</v>
          </cell>
          <cell r="R62">
            <v>411.01999999999572</v>
          </cell>
        </row>
      </sheetData>
      <sheetData sheetId="10">
        <row r="62">
          <cell r="C62">
            <v>2207</v>
          </cell>
          <cell r="D62">
            <v>15127</v>
          </cell>
          <cell r="E62">
            <v>4265</v>
          </cell>
          <cell r="F62">
            <v>82</v>
          </cell>
          <cell r="G62" t="e">
            <v>#REF!</v>
          </cell>
          <cell r="H62">
            <v>97.21200000000033</v>
          </cell>
          <cell r="I62">
            <v>0</v>
          </cell>
          <cell r="J62">
            <v>0</v>
          </cell>
          <cell r="K62">
            <v>-3742.3099999999758</v>
          </cell>
          <cell r="L62">
            <v>8469.3199999998906</v>
          </cell>
          <cell r="M62">
            <v>37590.950000000012</v>
          </cell>
          <cell r="N62">
            <v>24534</v>
          </cell>
          <cell r="O62">
            <v>17777.950000000012</v>
          </cell>
          <cell r="P62">
            <v>12361.510000000002</v>
          </cell>
          <cell r="Q62">
            <v>0</v>
          </cell>
          <cell r="R62">
            <v>0</v>
          </cell>
          <cell r="S62">
            <v>4229.4700000000048</v>
          </cell>
          <cell r="T62">
            <v>194.09999999999573</v>
          </cell>
          <cell r="U62" t="e">
            <v>#REF!</v>
          </cell>
          <cell r="V62" t="e">
            <v>#REF!</v>
          </cell>
        </row>
      </sheetData>
      <sheetData sheetId="11"/>
      <sheetData sheetId="12">
        <row r="64">
          <cell r="C64">
            <v>2207</v>
          </cell>
          <cell r="D64">
            <v>493</v>
          </cell>
          <cell r="E64">
            <v>0</v>
          </cell>
          <cell r="F64">
            <v>0</v>
          </cell>
          <cell r="G64" t="e">
            <v>#REF!</v>
          </cell>
          <cell r="H64">
            <v>97.21200000000033</v>
          </cell>
          <cell r="I64">
            <v>0</v>
          </cell>
          <cell r="J64">
            <v>0</v>
          </cell>
          <cell r="K64">
            <v>11891.690000000024</v>
          </cell>
          <cell r="L64">
            <v>14654.319999999891</v>
          </cell>
          <cell r="M64">
            <v>38121.950000000012</v>
          </cell>
          <cell r="N64">
            <v>24534</v>
          </cell>
          <cell r="O64">
            <v>17777.950000000012</v>
          </cell>
          <cell r="P64">
            <v>12361.510000000002</v>
          </cell>
          <cell r="Q64">
            <v>0</v>
          </cell>
          <cell r="R64">
            <v>0</v>
          </cell>
          <cell r="S64">
            <v>4229.4700000000048</v>
          </cell>
          <cell r="T64">
            <v>194.09999999999573</v>
          </cell>
          <cell r="U64" t="e">
            <v>#REF!</v>
          </cell>
          <cell r="V64" t="e">
            <v>#REF!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47"/>
  <sheetViews>
    <sheetView rightToLeft="1" workbookViewId="0">
      <pane ySplit="4" topLeftCell="A5" activePane="bottomLeft" state="frozen"/>
      <selection pane="bottomLeft" activeCell="K11" sqref="K11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2" customWidth="1"/>
    <col min="9" max="9" width="9.28515625" style="122" hidden="1" customWidth="1"/>
    <col min="10" max="10" width="9.28515625" style="121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8" width="8.85546875" style="123" customWidth="1"/>
    <col min="19" max="19" width="10.28515625" style="122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</v>
      </c>
      <c r="B1" s="262" t="s">
        <v>0</v>
      </c>
      <c r="C1" s="263"/>
      <c r="D1" s="263"/>
      <c r="E1" s="263"/>
      <c r="F1" s="263"/>
      <c r="G1" s="263"/>
      <c r="H1" s="264"/>
      <c r="I1" s="265"/>
      <c r="J1" s="2"/>
      <c r="K1" s="266" t="s">
        <v>1</v>
      </c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276" t="s">
        <v>5</v>
      </c>
      <c r="I2" s="276" t="s">
        <v>6</v>
      </c>
      <c r="J2" s="278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9" t="s">
        <v>9</v>
      </c>
      <c r="E3" s="10" t="s">
        <v>10</v>
      </c>
      <c r="F3" s="11" t="s">
        <v>11</v>
      </c>
      <c r="G3" s="12" t="s">
        <v>12</v>
      </c>
      <c r="H3" s="277"/>
      <c r="I3" s="277"/>
      <c r="J3" s="27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0</v>
      </c>
      <c r="C4" s="23">
        <f>'[1]1'!C70</f>
        <v>0</v>
      </c>
      <c r="D4" s="23">
        <f>'[1]1'!D70</f>
        <v>0</v>
      </c>
      <c r="E4" s="24">
        <f>'[1]1'!E70</f>
        <v>0</v>
      </c>
      <c r="F4" s="23">
        <f>'[1]1'!F70</f>
        <v>0</v>
      </c>
      <c r="G4" s="25"/>
      <c r="H4" s="26">
        <f>'[1]1'!H70</f>
        <v>0.21200000000033015</v>
      </c>
      <c r="I4" s="27">
        <v>0</v>
      </c>
      <c r="J4" s="28">
        <f>'[1]1'!J70</f>
        <v>0</v>
      </c>
      <c r="K4" s="29">
        <f>'[1]1'!K70</f>
        <v>8345.1400000000285</v>
      </c>
      <c r="L4" s="26">
        <f>'[1]1'!L70</f>
        <v>5954.1599999998871</v>
      </c>
      <c r="M4" s="30">
        <f>'[1]1'!M70</f>
        <v>101687.74000000002</v>
      </c>
      <c r="N4" s="29">
        <f>'[1]1'!N70</f>
        <v>24534</v>
      </c>
      <c r="O4" s="27">
        <f>'[1]1'!O70</f>
        <v>31654.950000000012</v>
      </c>
      <c r="P4" s="30">
        <f>'[1]1'!P70</f>
        <v>23396.510000000002</v>
      </c>
      <c r="Q4" s="31">
        <f>'[1]1'!Q70</f>
        <v>18139.080000000002</v>
      </c>
      <c r="R4" s="26">
        <f>'[1]1'!R70</f>
        <v>4606</v>
      </c>
      <c r="S4" s="30">
        <f>'[1]1'!S70</f>
        <v>4589.4700000000048</v>
      </c>
      <c r="T4" s="30">
        <f>'[1]1'!T70</f>
        <v>411.01999999999572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</v>
      </c>
      <c r="C5" s="36"/>
      <c r="D5" s="37"/>
      <c r="E5" s="38">
        <v>6060</v>
      </c>
      <c r="F5" s="39"/>
      <c r="G5" s="40"/>
      <c r="H5" s="41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6" si="0">B5+1</f>
        <v>2</v>
      </c>
      <c r="C6" s="36"/>
      <c r="D6" s="37"/>
      <c r="E6" s="38">
        <v>80</v>
      </c>
      <c r="F6" s="39"/>
      <c r="G6" s="40"/>
      <c r="H6" s="41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3</v>
      </c>
      <c r="C7" s="36"/>
      <c r="D7" s="37"/>
      <c r="E7" s="38"/>
      <c r="F7" s="39">
        <v>730</v>
      </c>
      <c r="G7" s="40"/>
      <c r="H7" s="41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24</v>
      </c>
      <c r="B8" s="35">
        <f t="shared" si="0"/>
        <v>4</v>
      </c>
      <c r="C8" s="36"/>
      <c r="D8" s="37">
        <v>70</v>
      </c>
      <c r="E8" s="38"/>
      <c r="F8" s="39"/>
      <c r="G8" s="40"/>
      <c r="H8" s="41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25</v>
      </c>
      <c r="B9" s="35">
        <f t="shared" si="0"/>
        <v>5</v>
      </c>
      <c r="C9" s="36"/>
      <c r="D9" s="37">
        <v>290</v>
      </c>
      <c r="E9" s="38"/>
      <c r="F9" s="39"/>
      <c r="G9" s="40"/>
      <c r="H9" s="41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26</v>
      </c>
      <c r="B10" s="35">
        <f t="shared" si="0"/>
        <v>6</v>
      </c>
      <c r="C10" s="36"/>
      <c r="D10" s="37"/>
      <c r="E10" s="38"/>
      <c r="F10" s="39"/>
      <c r="G10" s="40"/>
      <c r="H10" s="41"/>
      <c r="I10" s="42"/>
      <c r="J10" s="43"/>
      <c r="K10" s="44">
        <v>1000</v>
      </c>
      <c r="L10" s="41"/>
      <c r="M10" s="45"/>
      <c r="N10" s="44"/>
      <c r="O10" s="46"/>
      <c r="P10" s="45"/>
      <c r="Q10" s="47"/>
      <c r="R10" s="41"/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27</v>
      </c>
      <c r="B11" s="35">
        <f t="shared" si="0"/>
        <v>7</v>
      </c>
      <c r="C11" s="36"/>
      <c r="D11" s="37"/>
      <c r="E11" s="38"/>
      <c r="F11" s="39"/>
      <c r="G11" s="40"/>
      <c r="H11" s="41"/>
      <c r="I11" s="42"/>
      <c r="J11" s="43"/>
      <c r="K11" s="44">
        <v>1200</v>
      </c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28</v>
      </c>
      <c r="B12" s="35">
        <f t="shared" si="0"/>
        <v>8</v>
      </c>
      <c r="C12" s="36"/>
      <c r="D12" s="37"/>
      <c r="E12" s="38"/>
      <c r="F12" s="39"/>
      <c r="G12" s="40"/>
      <c r="H12" s="41">
        <v>200</v>
      </c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9</v>
      </c>
      <c r="C13" s="36"/>
      <c r="D13" s="37"/>
      <c r="E13" s="38"/>
      <c r="F13" s="39"/>
      <c r="G13" s="40"/>
      <c r="H13" s="41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10</v>
      </c>
      <c r="C14" s="36"/>
      <c r="D14" s="37"/>
      <c r="E14" s="38"/>
      <c r="F14" s="39"/>
      <c r="G14" s="40"/>
      <c r="H14" s="41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11</v>
      </c>
      <c r="C15" s="36"/>
      <c r="D15" s="37"/>
      <c r="E15" s="38"/>
      <c r="F15" s="39"/>
      <c r="G15" s="40"/>
      <c r="H15" s="41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12</v>
      </c>
      <c r="C16" s="36"/>
      <c r="D16" s="37"/>
      <c r="E16" s="38"/>
      <c r="F16" s="39"/>
      <c r="G16" s="40"/>
      <c r="H16" s="41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13</v>
      </c>
      <c r="C17" s="36"/>
      <c r="D17" s="37"/>
      <c r="E17" s="38"/>
      <c r="F17" s="39"/>
      <c r="G17" s="40"/>
      <c r="H17" s="41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14</v>
      </c>
      <c r="C18" s="36"/>
      <c r="D18" s="37"/>
      <c r="E18" s="38"/>
      <c r="F18" s="39"/>
      <c r="G18" s="40"/>
      <c r="H18" s="41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15</v>
      </c>
      <c r="C19" s="36"/>
      <c r="D19" s="37"/>
      <c r="E19" s="38"/>
      <c r="F19" s="39"/>
      <c r="G19" s="40"/>
      <c r="H19" s="41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16</v>
      </c>
      <c r="C20" s="36"/>
      <c r="D20" s="37"/>
      <c r="E20" s="38"/>
      <c r="F20" s="39"/>
      <c r="G20" s="40"/>
      <c r="H20" s="41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17</v>
      </c>
      <c r="C21" s="36"/>
      <c r="D21" s="37"/>
      <c r="E21" s="38"/>
      <c r="F21" s="39"/>
      <c r="G21" s="40"/>
      <c r="H21" s="41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18</v>
      </c>
      <c r="C22" s="36"/>
      <c r="D22" s="37"/>
      <c r="E22" s="38"/>
      <c r="F22" s="39"/>
      <c r="G22" s="40"/>
      <c r="H22" s="41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19</v>
      </c>
      <c r="C23" s="36"/>
      <c r="D23" s="37"/>
      <c r="E23" s="38"/>
      <c r="F23" s="39"/>
      <c r="G23" s="40"/>
      <c r="H23" s="50"/>
      <c r="I23" s="42"/>
      <c r="J23" s="37"/>
      <c r="K23" s="44"/>
      <c r="L23" s="41"/>
      <c r="M23" s="45"/>
      <c r="N23" s="44"/>
      <c r="O23" s="46"/>
      <c r="P23" s="45"/>
      <c r="Q23" s="47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20</v>
      </c>
      <c r="C24" s="36"/>
      <c r="D24" s="37"/>
      <c r="E24" s="38"/>
      <c r="F24" s="39"/>
      <c r="G24" s="40"/>
      <c r="H24" s="50"/>
      <c r="I24" s="42"/>
      <c r="J24" s="37"/>
      <c r="K24" s="44"/>
      <c r="L24" s="41"/>
      <c r="M24" s="45"/>
      <c r="N24" s="44"/>
      <c r="O24" s="46"/>
      <c r="P24" s="45"/>
      <c r="Q24" s="47"/>
      <c r="R24" s="41"/>
      <c r="S24" s="43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30</v>
      </c>
      <c r="B25" s="35">
        <f t="shared" si="0"/>
        <v>21</v>
      </c>
      <c r="C25" s="36"/>
      <c r="D25" s="37"/>
      <c r="E25" s="38"/>
      <c r="F25" s="39"/>
      <c r="G25" s="40"/>
      <c r="H25" s="50"/>
      <c r="I25" s="42"/>
      <c r="J25" s="37"/>
      <c r="K25" s="44"/>
      <c r="L25" s="41"/>
      <c r="M25" s="45"/>
      <c r="N25" s="44"/>
      <c r="O25" s="46"/>
      <c r="P25" s="45"/>
      <c r="Q25" s="47"/>
      <c r="R25" s="41"/>
      <c r="S25" s="43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/>
      <c r="B26" s="35">
        <f t="shared" si="0"/>
        <v>22</v>
      </c>
      <c r="C26" s="36"/>
      <c r="D26" s="37"/>
      <c r="E26" s="38"/>
      <c r="F26" s="39"/>
      <c r="G26" s="40"/>
      <c r="H26" s="50"/>
      <c r="I26" s="42"/>
      <c r="J26" s="37"/>
      <c r="K26" s="44"/>
      <c r="L26" s="41"/>
      <c r="M26" s="45"/>
      <c r="N26" s="44"/>
      <c r="O26" s="46"/>
      <c r="P26" s="45"/>
      <c r="Q26" s="51"/>
      <c r="R26" s="41"/>
      <c r="S26" s="43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83" t="s">
        <v>31</v>
      </c>
      <c r="B27" s="284"/>
      <c r="C27" s="52">
        <f t="shared" ref="C27:V27" si="1">SUM(C4:C26)</f>
        <v>0</v>
      </c>
      <c r="D27" s="52">
        <f t="shared" si="1"/>
        <v>360</v>
      </c>
      <c r="E27" s="53">
        <f t="shared" si="1"/>
        <v>6140</v>
      </c>
      <c r="F27" s="52">
        <f t="shared" si="1"/>
        <v>730</v>
      </c>
      <c r="G27" s="54">
        <f t="shared" si="1"/>
        <v>0</v>
      </c>
      <c r="H27" s="52">
        <f t="shared" si="1"/>
        <v>200.21200000000033</v>
      </c>
      <c r="I27" s="53">
        <f t="shared" si="1"/>
        <v>0</v>
      </c>
      <c r="J27" s="28">
        <f t="shared" si="1"/>
        <v>0</v>
      </c>
      <c r="K27" s="29">
        <f t="shared" si="1"/>
        <v>10545.140000000029</v>
      </c>
      <c r="L27" s="30">
        <f t="shared" si="1"/>
        <v>5954.1599999998871</v>
      </c>
      <c r="M27" s="52">
        <f t="shared" si="1"/>
        <v>101687.74000000002</v>
      </c>
      <c r="N27" s="52">
        <f t="shared" si="1"/>
        <v>24534</v>
      </c>
      <c r="O27" s="53">
        <f t="shared" si="1"/>
        <v>31654.950000000012</v>
      </c>
      <c r="P27" s="52">
        <f t="shared" si="1"/>
        <v>23396.510000000002</v>
      </c>
      <c r="Q27" s="30">
        <f t="shared" si="1"/>
        <v>18139.080000000002</v>
      </c>
      <c r="R27" s="30">
        <f t="shared" si="1"/>
        <v>4606</v>
      </c>
      <c r="S27" s="52">
        <f t="shared" si="1"/>
        <v>4589.4700000000048</v>
      </c>
      <c r="T27" s="52">
        <f t="shared" si="1"/>
        <v>411.01999999999572</v>
      </c>
      <c r="U27" s="52">
        <f t="shared" si="1"/>
        <v>0</v>
      </c>
      <c r="V27" s="52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0</v>
      </c>
      <c r="C28" s="56"/>
      <c r="D28" s="57"/>
      <c r="E28" s="58"/>
      <c r="F28" s="59"/>
      <c r="G28" s="60"/>
      <c r="H28" s="61"/>
      <c r="I28" s="62"/>
      <c r="J28" s="57"/>
      <c r="K28" s="63"/>
      <c r="L28" s="64"/>
      <c r="M28" s="65"/>
      <c r="N28" s="65"/>
      <c r="O28" s="66"/>
      <c r="P28" s="65"/>
      <c r="Q28" s="67"/>
      <c r="R28" s="64"/>
      <c r="S28" s="68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33</v>
      </c>
      <c r="B29" s="71">
        <f>B28+1</f>
        <v>1</v>
      </c>
      <c r="C29" s="72"/>
      <c r="D29" s="37"/>
      <c r="E29" s="73"/>
      <c r="F29" s="39"/>
      <c r="G29" s="40"/>
      <c r="H29" s="50"/>
      <c r="I29" s="42"/>
      <c r="J29" s="37"/>
      <c r="K29" s="44">
        <v>30000</v>
      </c>
      <c r="L29" s="41"/>
      <c r="M29" s="45">
        <v>-30000</v>
      </c>
      <c r="N29" s="45"/>
      <c r="O29" s="46"/>
      <c r="P29" s="45"/>
      <c r="Q29" s="47"/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ref="B30:B48" si="2">B29+1</f>
        <v>2</v>
      </c>
      <c r="C30" s="72"/>
      <c r="D30" s="37"/>
      <c r="E30" s="73"/>
      <c r="F30" s="39"/>
      <c r="G30" s="40"/>
      <c r="H30" s="50"/>
      <c r="I30" s="42"/>
      <c r="J30" s="37"/>
      <c r="K30" s="44"/>
      <c r="L30" s="41"/>
      <c r="M30" s="45"/>
      <c r="N30" s="45"/>
      <c r="O30" s="46"/>
      <c r="P30" s="45"/>
      <c r="Q30" s="47"/>
      <c r="R30" s="41"/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3</v>
      </c>
      <c r="C31" s="72"/>
      <c r="D31" s="37"/>
      <c r="E31" s="73"/>
      <c r="F31" s="39"/>
      <c r="G31" s="40"/>
      <c r="H31" s="50"/>
      <c r="I31" s="42"/>
      <c r="J31" s="37"/>
      <c r="K31" s="44"/>
      <c r="L31" s="41"/>
      <c r="M31" s="45"/>
      <c r="N31" s="45"/>
      <c r="O31" s="46"/>
      <c r="P31" s="45"/>
      <c r="Q31" s="47"/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4</v>
      </c>
      <c r="C32" s="72"/>
      <c r="D32" s="37"/>
      <c r="E32" s="73"/>
      <c r="F32" s="39"/>
      <c r="G32" s="40"/>
      <c r="H32" s="50"/>
      <c r="I32" s="42"/>
      <c r="J32" s="37"/>
      <c r="K32" s="44"/>
      <c r="L32" s="41"/>
      <c r="M32" s="45"/>
      <c r="N32" s="45"/>
      <c r="O32" s="46"/>
      <c r="P32" s="45"/>
      <c r="Q32" s="47"/>
      <c r="R32" s="41"/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</v>
      </c>
      <c r="C33" s="72"/>
      <c r="D33" s="37"/>
      <c r="E33" s="73"/>
      <c r="F33" s="39"/>
      <c r="G33" s="40"/>
      <c r="H33" s="50"/>
      <c r="I33" s="42"/>
      <c r="J33" s="37"/>
      <c r="K33" s="44"/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6</v>
      </c>
      <c r="C34" s="72"/>
      <c r="D34" s="37"/>
      <c r="E34" s="73"/>
      <c r="F34" s="39"/>
      <c r="G34" s="40"/>
      <c r="H34" s="50"/>
      <c r="I34" s="42"/>
      <c r="J34" s="37"/>
      <c r="K34" s="44"/>
      <c r="L34" s="41"/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7</v>
      </c>
      <c r="C35" s="72"/>
      <c r="D35" s="37"/>
      <c r="E35" s="73"/>
      <c r="F35" s="39"/>
      <c r="G35" s="40"/>
      <c r="H35" s="50"/>
      <c r="I35" s="42"/>
      <c r="J35" s="37"/>
      <c r="K35" s="44"/>
      <c r="L35" s="41"/>
      <c r="M35" s="45"/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8</v>
      </c>
      <c r="C36" s="72"/>
      <c r="D36" s="37"/>
      <c r="E36" s="73"/>
      <c r="F36" s="39"/>
      <c r="G36" s="40"/>
      <c r="H36" s="50"/>
      <c r="I36" s="42"/>
      <c r="J36" s="37"/>
      <c r="K36" s="44"/>
      <c r="L36" s="41"/>
      <c r="M36" s="45"/>
      <c r="N36" s="45"/>
      <c r="O36" s="46"/>
      <c r="P36" s="45"/>
      <c r="Q36" s="47"/>
      <c r="R36" s="41"/>
      <c r="S36" s="43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9</v>
      </c>
      <c r="C37" s="72"/>
      <c r="D37" s="37"/>
      <c r="E37" s="73"/>
      <c r="F37" s="39"/>
      <c r="G37" s="40"/>
      <c r="H37" s="50"/>
      <c r="I37" s="42"/>
      <c r="J37" s="37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10</v>
      </c>
      <c r="C38" s="72"/>
      <c r="D38" s="37"/>
      <c r="E38" s="73"/>
      <c r="F38" s="39"/>
      <c r="G38" s="40"/>
      <c r="H38" s="50"/>
      <c r="I38" s="42"/>
      <c r="J38" s="37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11</v>
      </c>
      <c r="C39" s="72"/>
      <c r="D39" s="37"/>
      <c r="E39" s="73"/>
      <c r="F39" s="39"/>
      <c r="G39" s="40"/>
      <c r="H39" s="50"/>
      <c r="I39" s="42"/>
      <c r="J39" s="37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12</v>
      </c>
      <c r="C40" s="72"/>
      <c r="D40" s="37"/>
      <c r="E40" s="73"/>
      <c r="F40" s="39"/>
      <c r="G40" s="40"/>
      <c r="H40" s="50"/>
      <c r="I40" s="42"/>
      <c r="J40" s="37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34</v>
      </c>
      <c r="B41" s="71">
        <f t="shared" si="2"/>
        <v>13</v>
      </c>
      <c r="C41" s="72"/>
      <c r="D41" s="37"/>
      <c r="E41" s="73"/>
      <c r="F41" s="39"/>
      <c r="G41" s="40"/>
      <c r="H41" s="50"/>
      <c r="I41" s="42"/>
      <c r="J41" s="37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35</v>
      </c>
      <c r="B42" s="71">
        <f t="shared" si="2"/>
        <v>14</v>
      </c>
      <c r="C42" s="72"/>
      <c r="D42" s="37"/>
      <c r="E42" s="73"/>
      <c r="F42" s="39"/>
      <c r="G42" s="40"/>
      <c r="H42" s="50"/>
      <c r="I42" s="42"/>
      <c r="J42" s="37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36</v>
      </c>
      <c r="B43" s="71">
        <f t="shared" si="2"/>
        <v>15</v>
      </c>
      <c r="C43" s="72"/>
      <c r="D43" s="37"/>
      <c r="E43" s="73"/>
      <c r="F43" s="39"/>
      <c r="G43" s="40"/>
      <c r="H43" s="50"/>
      <c r="I43" s="42"/>
      <c r="J43" s="37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37</v>
      </c>
      <c r="B44" s="71">
        <f t="shared" si="2"/>
        <v>16</v>
      </c>
      <c r="C44" s="72"/>
      <c r="D44" s="37"/>
      <c r="E44" s="73"/>
      <c r="F44" s="39"/>
      <c r="G44" s="40"/>
      <c r="H44" s="50"/>
      <c r="I44" s="42"/>
      <c r="J44" s="37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38</v>
      </c>
      <c r="B45" s="71">
        <f t="shared" si="2"/>
        <v>17</v>
      </c>
      <c r="C45" s="72"/>
      <c r="D45" s="37"/>
      <c r="E45" s="73"/>
      <c r="F45" s="39"/>
      <c r="G45" s="40"/>
      <c r="H45" s="50"/>
      <c r="I45" s="42"/>
      <c r="J45" s="37"/>
      <c r="K45" s="44"/>
      <c r="L45" s="41"/>
      <c r="M45" s="45"/>
      <c r="N45" s="45"/>
      <c r="O45" s="46"/>
      <c r="P45" s="45"/>
      <c r="Q45" s="47"/>
      <c r="R45" s="41"/>
      <c r="S45" s="43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71">
        <f t="shared" si="2"/>
        <v>18</v>
      </c>
      <c r="C46" s="72"/>
      <c r="D46" s="37"/>
      <c r="E46" s="73"/>
      <c r="F46" s="39"/>
      <c r="G46" s="40"/>
      <c r="H46" s="50"/>
      <c r="I46" s="42"/>
      <c r="J46" s="37"/>
      <c r="K46" s="44"/>
      <c r="L46" s="41"/>
      <c r="M46" s="45"/>
      <c r="N46" s="45"/>
      <c r="O46" s="46"/>
      <c r="P46" s="45"/>
      <c r="Q46" s="47"/>
      <c r="R46" s="41"/>
      <c r="S46" s="43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39</v>
      </c>
      <c r="B47" s="71">
        <f t="shared" si="2"/>
        <v>19</v>
      </c>
      <c r="C47" s="72"/>
      <c r="D47" s="37"/>
      <c r="E47" s="73"/>
      <c r="F47" s="39"/>
      <c r="G47" s="40"/>
      <c r="H47" s="50"/>
      <c r="I47" s="42"/>
      <c r="J47" s="37"/>
      <c r="K47" s="44"/>
      <c r="L47" s="41"/>
      <c r="M47" s="45"/>
      <c r="N47" s="45"/>
      <c r="O47" s="46"/>
      <c r="P47" s="45"/>
      <c r="Q47" s="47"/>
      <c r="R47" s="41"/>
      <c r="S47" s="43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40</v>
      </c>
      <c r="B48" s="71">
        <f t="shared" si="2"/>
        <v>20</v>
      </c>
      <c r="C48" s="72"/>
      <c r="D48" s="37"/>
      <c r="E48" s="73"/>
      <c r="F48" s="39"/>
      <c r="G48" s="40"/>
      <c r="H48" s="50"/>
      <c r="I48" s="42"/>
      <c r="J48" s="37"/>
      <c r="K48" s="44"/>
      <c r="L48" s="41"/>
      <c r="M48" s="45"/>
      <c r="N48" s="45"/>
      <c r="O48" s="46"/>
      <c r="P48" s="45"/>
      <c r="Q48" s="47"/>
      <c r="R48" s="41"/>
      <c r="S48" s="43"/>
      <c r="T48" s="45"/>
      <c r="U48" s="74"/>
      <c r="V48" s="75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285"/>
      <c r="B49" s="286"/>
      <c r="C49" s="76">
        <f t="shared" ref="C49:V49" si="3">SUM(C28:C48)</f>
        <v>0</v>
      </c>
      <c r="D49" s="77">
        <f t="shared" si="3"/>
        <v>0</v>
      </c>
      <c r="E49" s="78">
        <f t="shared" si="3"/>
        <v>0</v>
      </c>
      <c r="F49" s="77">
        <f t="shared" si="3"/>
        <v>0</v>
      </c>
      <c r="G49" s="79">
        <f t="shared" si="3"/>
        <v>0</v>
      </c>
      <c r="H49" s="78">
        <f t="shared" si="3"/>
        <v>0</v>
      </c>
      <c r="I49" s="78">
        <f t="shared" si="3"/>
        <v>0</v>
      </c>
      <c r="J49" s="59">
        <f t="shared" si="3"/>
        <v>0</v>
      </c>
      <c r="K49" s="79">
        <f t="shared" si="3"/>
        <v>30000</v>
      </c>
      <c r="L49" s="77">
        <f t="shared" si="3"/>
        <v>0</v>
      </c>
      <c r="M49" s="77">
        <f t="shared" si="3"/>
        <v>-30000</v>
      </c>
      <c r="N49" s="80">
        <f t="shared" si="3"/>
        <v>0</v>
      </c>
      <c r="O49" s="78">
        <f t="shared" si="3"/>
        <v>0</v>
      </c>
      <c r="P49" s="77">
        <f t="shared" si="3"/>
        <v>0</v>
      </c>
      <c r="Q49" s="80">
        <f t="shared" si="3"/>
        <v>0</v>
      </c>
      <c r="R49" s="80">
        <f t="shared" si="3"/>
        <v>0</v>
      </c>
      <c r="S49" s="77">
        <f t="shared" si="3"/>
        <v>0</v>
      </c>
      <c r="T49" s="77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41</v>
      </c>
      <c r="B50" s="84">
        <v>0</v>
      </c>
      <c r="C50" s="85"/>
      <c r="D50" s="86"/>
      <c r="E50" s="86"/>
      <c r="F50" s="87"/>
      <c r="G50" s="88"/>
      <c r="H50" s="89"/>
      <c r="I50" s="89"/>
      <c r="J50" s="87"/>
      <c r="K50" s="90"/>
      <c r="L50" s="91"/>
      <c r="M50" s="91"/>
      <c r="N50" s="91"/>
      <c r="O50" s="92"/>
      <c r="P50" s="91"/>
      <c r="Q50" s="91"/>
      <c r="R50" s="93"/>
      <c r="S50" s="94"/>
      <c r="T50" s="9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42</v>
      </c>
      <c r="B51" s="97">
        <f t="shared" ref="B51:B69" si="4">B50+1</f>
        <v>1</v>
      </c>
      <c r="C51" s="36"/>
      <c r="D51" s="98"/>
      <c r="E51" s="98">
        <v>70</v>
      </c>
      <c r="F51" s="39"/>
      <c r="G51" s="99"/>
      <c r="H51" s="100"/>
      <c r="I51" s="100"/>
      <c r="J51" s="47"/>
      <c r="K51" s="101"/>
      <c r="L51" s="47"/>
      <c r="M51" s="47"/>
      <c r="N51" s="45"/>
      <c r="O51" s="46"/>
      <c r="P51" s="45"/>
      <c r="Q51" s="47"/>
      <c r="R51" s="41"/>
      <c r="S51" s="43"/>
      <c r="T51" s="45"/>
      <c r="U51" s="102"/>
      <c r="V51" s="103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43</v>
      </c>
      <c r="B52" s="97">
        <f t="shared" si="4"/>
        <v>2</v>
      </c>
      <c r="C52" s="36">
        <v>300</v>
      </c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5"/>
      <c r="O52" s="46"/>
      <c r="P52" s="45"/>
      <c r="Q52" s="47"/>
      <c r="R52" s="41"/>
      <c r="S52" s="43"/>
      <c r="T52" s="45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44</v>
      </c>
      <c r="B53" s="97">
        <f t="shared" si="4"/>
        <v>3</v>
      </c>
      <c r="C53" s="36">
        <v>850</v>
      </c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10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45</v>
      </c>
      <c r="B54" s="97">
        <f t="shared" si="4"/>
        <v>4</v>
      </c>
      <c r="C54" s="36">
        <v>75</v>
      </c>
      <c r="D54" s="98"/>
      <c r="E54" s="98"/>
      <c r="F54" s="39"/>
      <c r="G54" s="99"/>
      <c r="H54" s="108"/>
      <c r="I54" s="108"/>
      <c r="J54" s="107"/>
      <c r="K54" s="101"/>
      <c r="L54" s="47"/>
      <c r="M54" s="47"/>
      <c r="N54" s="47"/>
      <c r="O54" s="100"/>
      <c r="P54" s="106"/>
      <c r="Q54" s="47"/>
      <c r="R54" s="101"/>
      <c r="S54" s="10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46</v>
      </c>
      <c r="B55" s="97">
        <f t="shared" si="4"/>
        <v>5</v>
      </c>
      <c r="C55" s="36"/>
      <c r="D55" s="98"/>
      <c r="E55" s="98"/>
      <c r="F55" s="39"/>
      <c r="G55" s="99"/>
      <c r="H55" s="108"/>
      <c r="I55" s="108"/>
      <c r="J55" s="107"/>
      <c r="K55" s="101"/>
      <c r="L55" s="47"/>
      <c r="M55" s="47">
        <v>147498</v>
      </c>
      <c r="N55" s="47"/>
      <c r="O55" s="100"/>
      <c r="P55" s="106"/>
      <c r="Q55" s="47"/>
      <c r="R55" s="101"/>
      <c r="S55" s="10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6</v>
      </c>
      <c r="C56" s="36"/>
      <c r="D56" s="98"/>
      <c r="E56" s="98"/>
      <c r="F56" s="39"/>
      <c r="G56" s="99"/>
      <c r="H56" s="108"/>
      <c r="I56" s="108"/>
      <c r="J56" s="107"/>
      <c r="K56" s="101"/>
      <c r="L56" s="47"/>
      <c r="M56" s="47"/>
      <c r="N56" s="47"/>
      <c r="O56" s="100"/>
      <c r="P56" s="106"/>
      <c r="Q56" s="47"/>
      <c r="R56" s="109"/>
      <c r="S56" s="10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7</v>
      </c>
      <c r="C57" s="36"/>
      <c r="D57" s="98"/>
      <c r="E57" s="98"/>
      <c r="F57" s="39"/>
      <c r="G57" s="99"/>
      <c r="H57" s="108"/>
      <c r="I57" s="108"/>
      <c r="J57" s="39"/>
      <c r="K57" s="101"/>
      <c r="L57" s="47"/>
      <c r="M57" s="47"/>
      <c r="N57" s="47"/>
      <c r="O57" s="100"/>
      <c r="P57" s="106"/>
      <c r="Q57" s="47"/>
      <c r="R57" s="101"/>
      <c r="S57" s="10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</v>
      </c>
      <c r="C58" s="36"/>
      <c r="D58" s="98"/>
      <c r="E58" s="98"/>
      <c r="F58" s="39"/>
      <c r="G58" s="99"/>
      <c r="H58" s="108"/>
      <c r="I58" s="108"/>
      <c r="J58" s="39"/>
      <c r="K58" s="101"/>
      <c r="L58" s="47"/>
      <c r="M58" s="47"/>
      <c r="N58" s="47"/>
      <c r="O58" s="100"/>
      <c r="P58" s="106"/>
      <c r="Q58" s="47"/>
      <c r="R58" s="101"/>
      <c r="S58" s="10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9</v>
      </c>
      <c r="C59" s="36"/>
      <c r="D59" s="98"/>
      <c r="E59" s="98"/>
      <c r="F59" s="39"/>
      <c r="G59" s="99"/>
      <c r="H59" s="108"/>
      <c r="I59" s="108"/>
      <c r="J59" s="39"/>
      <c r="K59" s="101"/>
      <c r="L59" s="47"/>
      <c r="M59" s="47"/>
      <c r="N59" s="47"/>
      <c r="O59" s="100"/>
      <c r="P59" s="106"/>
      <c r="Q59" s="47"/>
      <c r="R59" s="101"/>
      <c r="S59" s="10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10</v>
      </c>
      <c r="C60" s="36"/>
      <c r="D60" s="98"/>
      <c r="E60" s="98"/>
      <c r="F60" s="39"/>
      <c r="G60" s="99"/>
      <c r="H60" s="108"/>
      <c r="I60" s="108"/>
      <c r="J60" s="39"/>
      <c r="K60" s="101"/>
      <c r="L60" s="47"/>
      <c r="M60" s="47"/>
      <c r="N60" s="47"/>
      <c r="O60" s="100"/>
      <c r="P60" s="106"/>
      <c r="Q60" s="47"/>
      <c r="R60" s="101"/>
      <c r="S60" s="10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11</v>
      </c>
      <c r="C61" s="36"/>
      <c r="D61" s="98"/>
      <c r="E61" s="98"/>
      <c r="F61" s="39"/>
      <c r="G61" s="99"/>
      <c r="H61" s="108"/>
      <c r="I61" s="108"/>
      <c r="J61" s="39"/>
      <c r="K61" s="101"/>
      <c r="L61" s="47"/>
      <c r="M61" s="47"/>
      <c r="N61" s="47"/>
      <c r="O61" s="100"/>
      <c r="P61" s="106"/>
      <c r="Q61" s="47"/>
      <c r="R61" s="101"/>
      <c r="S61" s="10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12</v>
      </c>
      <c r="C62" s="36"/>
      <c r="D62" s="98"/>
      <c r="E62" s="98"/>
      <c r="F62" s="39"/>
      <c r="G62" s="99"/>
      <c r="H62" s="108"/>
      <c r="I62" s="108"/>
      <c r="J62" s="39"/>
      <c r="K62" s="101"/>
      <c r="L62" s="47"/>
      <c r="M62" s="47"/>
      <c r="N62" s="47"/>
      <c r="O62" s="100"/>
      <c r="P62" s="47"/>
      <c r="Q62" s="47"/>
      <c r="R62" s="109"/>
      <c r="S62" s="10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13</v>
      </c>
      <c r="C63" s="36"/>
      <c r="D63" s="98"/>
      <c r="E63" s="98"/>
      <c r="F63" s="39"/>
      <c r="G63" s="99"/>
      <c r="H63" s="108"/>
      <c r="I63" s="108"/>
      <c r="J63" s="39"/>
      <c r="K63" s="101"/>
      <c r="L63" s="47"/>
      <c r="M63" s="47"/>
      <c r="N63" s="47"/>
      <c r="O63" s="100"/>
      <c r="P63" s="47"/>
      <c r="Q63" s="47"/>
      <c r="R63" s="109"/>
      <c r="S63" s="10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14</v>
      </c>
      <c r="C64" s="36"/>
      <c r="D64" s="98"/>
      <c r="E64" s="98"/>
      <c r="F64" s="39"/>
      <c r="G64" s="99"/>
      <c r="H64" s="108"/>
      <c r="I64" s="108"/>
      <c r="J64" s="39"/>
      <c r="K64" s="101"/>
      <c r="L64" s="47"/>
      <c r="M64" s="47"/>
      <c r="N64" s="47"/>
      <c r="O64" s="100"/>
      <c r="P64" s="47"/>
      <c r="Q64" s="47"/>
      <c r="R64" s="109"/>
      <c r="S64" s="10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15</v>
      </c>
      <c r="C65" s="36"/>
      <c r="D65" s="98"/>
      <c r="E65" s="98"/>
      <c r="F65" s="39"/>
      <c r="G65" s="99"/>
      <c r="H65" s="108"/>
      <c r="I65" s="108"/>
      <c r="J65" s="39"/>
      <c r="K65" s="101"/>
      <c r="L65" s="47"/>
      <c r="M65" s="47"/>
      <c r="N65" s="47"/>
      <c r="O65" s="100"/>
      <c r="P65" s="47"/>
      <c r="Q65" s="47"/>
      <c r="R65" s="109"/>
      <c r="S65" s="107"/>
      <c r="T65" s="47"/>
      <c r="U65" s="104"/>
      <c r="V65" s="105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16</v>
      </c>
      <c r="C66" s="36"/>
      <c r="D66" s="98"/>
      <c r="E66" s="98"/>
      <c r="F66" s="39"/>
      <c r="G66" s="99"/>
      <c r="H66" s="108"/>
      <c r="I66" s="108"/>
      <c r="J66" s="39"/>
      <c r="K66" s="101"/>
      <c r="L66" s="47"/>
      <c r="M66" s="47"/>
      <c r="N66" s="47"/>
      <c r="O66" s="100"/>
      <c r="P66" s="47"/>
      <c r="Q66" s="47"/>
      <c r="R66" s="109"/>
      <c r="S66" s="107"/>
      <c r="T66" s="47"/>
      <c r="U66" s="104"/>
      <c r="V66" s="105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97">
        <f t="shared" si="4"/>
        <v>17</v>
      </c>
      <c r="C67" s="36"/>
      <c r="D67" s="98"/>
      <c r="E67" s="98"/>
      <c r="F67" s="39"/>
      <c r="G67" s="99"/>
      <c r="H67" s="108"/>
      <c r="I67" s="108"/>
      <c r="J67" s="39"/>
      <c r="K67" s="101"/>
      <c r="L67" s="47"/>
      <c r="M67" s="47"/>
      <c r="N67" s="47"/>
      <c r="O67" s="100"/>
      <c r="P67" s="47"/>
      <c r="Q67" s="47"/>
      <c r="R67" s="109"/>
      <c r="S67" s="107"/>
      <c r="T67" s="47"/>
      <c r="U67" s="104"/>
      <c r="V67" s="105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47</v>
      </c>
      <c r="B68" s="97">
        <f t="shared" si="4"/>
        <v>18</v>
      </c>
      <c r="C68" s="36"/>
      <c r="D68" s="98"/>
      <c r="E68" s="98"/>
      <c r="F68" s="39"/>
      <c r="G68" s="99"/>
      <c r="H68" s="108"/>
      <c r="I68" s="108"/>
      <c r="J68" s="39"/>
      <c r="K68" s="101"/>
      <c r="L68" s="47"/>
      <c r="M68" s="47"/>
      <c r="N68" s="47"/>
      <c r="O68" s="100"/>
      <c r="P68" s="47"/>
      <c r="Q68" s="47"/>
      <c r="R68" s="109"/>
      <c r="S68" s="107"/>
      <c r="T68" s="47"/>
      <c r="U68" s="104"/>
      <c r="V68" s="105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48</v>
      </c>
      <c r="B69" s="97">
        <f t="shared" si="4"/>
        <v>19</v>
      </c>
      <c r="C69" s="36"/>
      <c r="D69" s="98"/>
      <c r="E69" s="98"/>
      <c r="F69" s="39"/>
      <c r="G69" s="99"/>
      <c r="H69" s="108"/>
      <c r="I69" s="108"/>
      <c r="J69" s="39"/>
      <c r="K69" s="101"/>
      <c r="L69" s="47"/>
      <c r="M69" s="47"/>
      <c r="N69" s="47"/>
      <c r="O69" s="100"/>
      <c r="P69" s="47"/>
      <c r="Q69" s="51"/>
      <c r="R69" s="109"/>
      <c r="S69" s="107"/>
      <c r="T69" s="47"/>
      <c r="U69" s="104"/>
      <c r="V69" s="105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87" t="s">
        <v>49</v>
      </c>
      <c r="B70" s="287"/>
      <c r="C70" s="110">
        <f t="shared" ref="C70:V70" si="5">SUM(C50:C69)</f>
        <v>1225</v>
      </c>
      <c r="D70" s="110">
        <f t="shared" si="5"/>
        <v>0</v>
      </c>
      <c r="E70" s="110">
        <f t="shared" si="5"/>
        <v>70</v>
      </c>
      <c r="F70" s="110">
        <f t="shared" si="5"/>
        <v>0</v>
      </c>
      <c r="G70" s="110">
        <f t="shared" si="5"/>
        <v>0</v>
      </c>
      <c r="H70" s="111">
        <f t="shared" si="5"/>
        <v>0</v>
      </c>
      <c r="I70" s="110">
        <f t="shared" si="5"/>
        <v>0</v>
      </c>
      <c r="J70" s="112">
        <f t="shared" si="5"/>
        <v>0</v>
      </c>
      <c r="K70" s="113">
        <f t="shared" si="5"/>
        <v>0</v>
      </c>
      <c r="L70" s="113">
        <f t="shared" si="5"/>
        <v>0</v>
      </c>
      <c r="M70" s="113">
        <f t="shared" si="5"/>
        <v>147498</v>
      </c>
      <c r="N70" s="113">
        <f t="shared" si="5"/>
        <v>0</v>
      </c>
      <c r="O70" s="114">
        <f t="shared" si="5"/>
        <v>0</v>
      </c>
      <c r="P70" s="113">
        <f t="shared" si="5"/>
        <v>0</v>
      </c>
      <c r="Q70" s="113">
        <f>SUM(Q50:Q69)</f>
        <v>0</v>
      </c>
      <c r="R70" s="113">
        <f>SUM(R50:R69)</f>
        <v>0</v>
      </c>
      <c r="S70" s="111">
        <f t="shared" si="5"/>
        <v>0</v>
      </c>
      <c r="T70" s="113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3">
      <c r="A71" s="288" t="s">
        <v>50</v>
      </c>
      <c r="B71" s="288"/>
      <c r="C71" s="28">
        <f t="shared" ref="C71:V71" si="6">C27+C49-C70</f>
        <v>-1225</v>
      </c>
      <c r="D71" s="28">
        <f t="shared" si="6"/>
        <v>360</v>
      </c>
      <c r="E71" s="117">
        <f t="shared" si="6"/>
        <v>6070</v>
      </c>
      <c r="F71" s="28">
        <f t="shared" si="6"/>
        <v>730</v>
      </c>
      <c r="G71" s="118">
        <f t="shared" si="6"/>
        <v>0</v>
      </c>
      <c r="H71" s="30">
        <f t="shared" si="6"/>
        <v>200.21200000000033</v>
      </c>
      <c r="I71" s="27">
        <f t="shared" si="6"/>
        <v>0</v>
      </c>
      <c r="J71" s="28">
        <f t="shared" si="6"/>
        <v>0</v>
      </c>
      <c r="K71" s="29">
        <f t="shared" si="6"/>
        <v>40545.140000000029</v>
      </c>
      <c r="L71" s="30">
        <f t="shared" si="6"/>
        <v>5954.1599999998871</v>
      </c>
      <c r="M71" s="30">
        <f t="shared" si="6"/>
        <v>-75810.25999999998</v>
      </c>
      <c r="N71" s="30">
        <f t="shared" si="6"/>
        <v>24534</v>
      </c>
      <c r="O71" s="27">
        <f t="shared" si="6"/>
        <v>31654.950000000012</v>
      </c>
      <c r="P71" s="30">
        <f t="shared" si="6"/>
        <v>23396.510000000002</v>
      </c>
      <c r="Q71" s="119">
        <f t="shared" si="6"/>
        <v>18139.080000000002</v>
      </c>
      <c r="R71" s="119">
        <f t="shared" si="6"/>
        <v>4606</v>
      </c>
      <c r="S71" s="30">
        <f t="shared" si="6"/>
        <v>4589.4700000000048</v>
      </c>
      <c r="T71" s="30">
        <f t="shared" si="6"/>
        <v>411.01999999999572</v>
      </c>
      <c r="U71" s="120">
        <f t="shared" si="6"/>
        <v>0</v>
      </c>
      <c r="V71" s="120">
        <f t="shared" si="6"/>
        <v>0</v>
      </c>
    </row>
    <row r="72" spans="1:31" ht="17.25" customHeight="1" x14ac:dyDescent="0.25"/>
    <row r="74" spans="1:31" ht="27" customHeight="1" x14ac:dyDescent="0.5">
      <c r="A74" s="126"/>
      <c r="Q74" s="261"/>
      <c r="R74" s="261"/>
      <c r="S74" s="261"/>
      <c r="T74" s="261"/>
    </row>
    <row r="75" spans="1:31" ht="21" customHeight="1" x14ac:dyDescent="0.5">
      <c r="A75" s="126" t="s">
        <v>51</v>
      </c>
      <c r="Q75" s="261"/>
      <c r="R75" s="261"/>
      <c r="S75" s="261"/>
      <c r="T75" s="261"/>
    </row>
    <row r="77" spans="1:31" x14ac:dyDescent="0.25">
      <c r="B77" s="127"/>
    </row>
    <row r="247" spans="4:4" x14ac:dyDescent="0.25">
      <c r="D247" s="121" t="s">
        <v>52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47"/>
  <sheetViews>
    <sheetView rightToLeft="1" workbookViewId="0">
      <pane ySplit="4" topLeftCell="A5" activePane="bottomLeft" state="frozen"/>
      <selection pane="bottomLeft" activeCell="M9" sqref="M9"/>
    </sheetView>
  </sheetViews>
  <sheetFormatPr defaultRowHeight="15" x14ac:dyDescent="0.25"/>
  <cols>
    <col min="1" max="1" width="46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2" customWidth="1"/>
    <col min="9" max="9" width="9.28515625" style="122" hidden="1" customWidth="1"/>
    <col min="10" max="10" width="9.28515625" style="122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8" width="8.85546875" style="123" customWidth="1"/>
    <col min="19" max="19" width="10.28515625" style="122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</v>
      </c>
      <c r="B1" s="262" t="s">
        <v>0</v>
      </c>
      <c r="C1" s="263"/>
      <c r="D1" s="263"/>
      <c r="E1" s="263"/>
      <c r="F1" s="263"/>
      <c r="G1" s="263"/>
      <c r="H1" s="264"/>
      <c r="I1" s="265"/>
      <c r="J1" s="128"/>
      <c r="K1" s="266" t="s">
        <v>1</v>
      </c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276" t="s">
        <v>5</v>
      </c>
      <c r="I2" s="276" t="s">
        <v>6</v>
      </c>
      <c r="J2" s="276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9" t="s">
        <v>9</v>
      </c>
      <c r="E3" s="10" t="s">
        <v>10</v>
      </c>
      <c r="F3" s="11" t="s">
        <v>11</v>
      </c>
      <c r="G3" s="12" t="s">
        <v>12</v>
      </c>
      <c r="H3" s="277"/>
      <c r="I3" s="277"/>
      <c r="J3" s="289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8</v>
      </c>
      <c r="C4" s="23">
        <f>'[1]2'!C71</f>
        <v>-1225</v>
      </c>
      <c r="D4" s="23">
        <f>'[1]2'!D71</f>
        <v>360</v>
      </c>
      <c r="E4" s="23">
        <f>'[1]2'!E71</f>
        <v>6070</v>
      </c>
      <c r="F4" s="23">
        <f>'[1]2'!F71</f>
        <v>730</v>
      </c>
      <c r="G4" s="23">
        <f>'[1]2'!G71</f>
        <v>0</v>
      </c>
      <c r="H4" s="30">
        <f>'[1]2'!H71</f>
        <v>200.21200000000033</v>
      </c>
      <c r="I4" s="30">
        <f>'[1]2'!I71</f>
        <v>0</v>
      </c>
      <c r="J4" s="30">
        <f>'[1]2'!J71</f>
        <v>0</v>
      </c>
      <c r="K4" s="30">
        <f>'[1]2'!K71</f>
        <v>40545.140000000029</v>
      </c>
      <c r="L4" s="30">
        <f>'[1]2'!L71</f>
        <v>5954.1599999998871</v>
      </c>
      <c r="M4" s="30">
        <f>'[1]2'!M71</f>
        <v>-75810.25999999998</v>
      </c>
      <c r="N4" s="30">
        <f>'[1]2'!N71</f>
        <v>24534</v>
      </c>
      <c r="O4" s="30">
        <f>'[1]2'!O71</f>
        <v>31654.950000000012</v>
      </c>
      <c r="P4" s="30">
        <f>'[1]2'!P71</f>
        <v>23396.510000000002</v>
      </c>
      <c r="Q4" s="30">
        <f>'[1]2'!Q71</f>
        <v>18139.080000000002</v>
      </c>
      <c r="R4" s="30">
        <f>'[1]2'!R71</f>
        <v>4606</v>
      </c>
      <c r="S4" s="30">
        <f>'[1]2'!S71</f>
        <v>4589.4700000000048</v>
      </c>
      <c r="T4" s="30">
        <f>'[1]2'!T71</f>
        <v>411.01999999999572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9</v>
      </c>
      <c r="C5" s="36"/>
      <c r="D5" s="37"/>
      <c r="E5" s="38">
        <v>3645</v>
      </c>
      <c r="F5" s="39"/>
      <c r="G5" s="40"/>
      <c r="H5" s="50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3" si="0">B5+1</f>
        <v>10</v>
      </c>
      <c r="C6" s="36"/>
      <c r="D6" s="37"/>
      <c r="E6" s="38">
        <v>3910</v>
      </c>
      <c r="F6" s="39"/>
      <c r="G6" s="40"/>
      <c r="H6" s="50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11</v>
      </c>
      <c r="C7" s="36"/>
      <c r="D7" s="37"/>
      <c r="E7" s="38">
        <v>80</v>
      </c>
      <c r="F7" s="39"/>
      <c r="G7" s="40"/>
      <c r="H7" s="50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12</v>
      </c>
      <c r="C8" s="36"/>
      <c r="D8" s="37"/>
      <c r="E8" s="38"/>
      <c r="F8" s="39">
        <v>1205</v>
      </c>
      <c r="G8" s="40"/>
      <c r="H8" s="50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29</v>
      </c>
      <c r="B9" s="35">
        <f t="shared" si="0"/>
        <v>13</v>
      </c>
      <c r="C9" s="36"/>
      <c r="D9" s="37"/>
      <c r="E9" s="38"/>
      <c r="F9" s="39"/>
      <c r="G9" s="40"/>
      <c r="H9" s="50"/>
      <c r="I9" s="42"/>
      <c r="J9" s="43"/>
      <c r="K9" s="44"/>
      <c r="L9" s="41"/>
      <c r="M9" s="45"/>
      <c r="N9" s="44"/>
      <c r="O9" s="46"/>
      <c r="P9" s="45"/>
      <c r="Q9" s="47">
        <v>41000</v>
      </c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30</v>
      </c>
      <c r="B10" s="35">
        <f t="shared" si="0"/>
        <v>14</v>
      </c>
      <c r="C10" s="36"/>
      <c r="D10" s="37"/>
      <c r="E10" s="38"/>
      <c r="F10" s="39"/>
      <c r="G10" s="40"/>
      <c r="H10" s="50"/>
      <c r="I10" s="42"/>
      <c r="J10" s="43"/>
      <c r="K10" s="44"/>
      <c r="L10" s="41"/>
      <c r="M10" s="45"/>
      <c r="N10" s="44"/>
      <c r="O10" s="46"/>
      <c r="P10" s="45"/>
      <c r="Q10" s="47"/>
      <c r="R10" s="41">
        <v>9000</v>
      </c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54</v>
      </c>
      <c r="B11" s="35">
        <f t="shared" si="0"/>
        <v>15</v>
      </c>
      <c r="C11" s="36"/>
      <c r="D11" s="37"/>
      <c r="E11" s="38"/>
      <c r="F11" s="39"/>
      <c r="G11" s="40"/>
      <c r="H11" s="50">
        <v>240</v>
      </c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</v>
      </c>
      <c r="C12" s="36"/>
      <c r="D12" s="37"/>
      <c r="E12" s="38"/>
      <c r="F12" s="39"/>
      <c r="G12" s="40"/>
      <c r="H12" s="50"/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17</v>
      </c>
      <c r="C13" s="36"/>
      <c r="D13" s="37"/>
      <c r="E13" s="38"/>
      <c r="F13" s="39"/>
      <c r="G13" s="40"/>
      <c r="H13" s="50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18</v>
      </c>
      <c r="C14" s="36"/>
      <c r="D14" s="37"/>
      <c r="E14" s="38"/>
      <c r="F14" s="39"/>
      <c r="G14" s="40"/>
      <c r="H14" s="50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19</v>
      </c>
      <c r="C15" s="36"/>
      <c r="D15" s="37"/>
      <c r="E15" s="38"/>
      <c r="F15" s="39"/>
      <c r="G15" s="40"/>
      <c r="H15" s="50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20</v>
      </c>
      <c r="C16" s="36"/>
      <c r="D16" s="37"/>
      <c r="E16" s="38"/>
      <c r="F16" s="39"/>
      <c r="G16" s="40"/>
      <c r="H16" s="50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21</v>
      </c>
      <c r="C17" s="36"/>
      <c r="D17" s="37"/>
      <c r="E17" s="38"/>
      <c r="F17" s="39"/>
      <c r="G17" s="40"/>
      <c r="H17" s="50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22</v>
      </c>
      <c r="C18" s="36"/>
      <c r="D18" s="37"/>
      <c r="E18" s="38"/>
      <c r="F18" s="39"/>
      <c r="G18" s="40"/>
      <c r="H18" s="50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23</v>
      </c>
      <c r="C19" s="36"/>
      <c r="D19" s="37"/>
      <c r="E19" s="38"/>
      <c r="F19" s="39"/>
      <c r="G19" s="40"/>
      <c r="H19" s="50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24</v>
      </c>
      <c r="C20" s="36"/>
      <c r="D20" s="37"/>
      <c r="E20" s="38"/>
      <c r="F20" s="39"/>
      <c r="G20" s="40"/>
      <c r="H20" s="50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23</v>
      </c>
      <c r="B21" s="35">
        <f t="shared" si="0"/>
        <v>25</v>
      </c>
      <c r="C21" s="36"/>
      <c r="D21" s="37"/>
      <c r="E21" s="38"/>
      <c r="F21" s="39"/>
      <c r="G21" s="40"/>
      <c r="H21" s="50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29</v>
      </c>
      <c r="B22" s="35">
        <f t="shared" si="0"/>
        <v>26</v>
      </c>
      <c r="C22" s="36"/>
      <c r="D22" s="37"/>
      <c r="E22" s="38"/>
      <c r="F22" s="39"/>
      <c r="G22" s="40"/>
      <c r="H22" s="50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4" t="s">
        <v>30</v>
      </c>
      <c r="B23" s="35">
        <f t="shared" si="0"/>
        <v>27</v>
      </c>
      <c r="C23" s="36"/>
      <c r="D23" s="37"/>
      <c r="E23" s="38"/>
      <c r="F23" s="39"/>
      <c r="G23" s="40"/>
      <c r="H23" s="50"/>
      <c r="I23" s="42"/>
      <c r="J23" s="43"/>
      <c r="K23" s="44"/>
      <c r="L23" s="41"/>
      <c r="M23" s="45"/>
      <c r="N23" s="44"/>
      <c r="O23" s="46"/>
      <c r="P23" s="45"/>
      <c r="Q23" s="51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83" t="s">
        <v>31</v>
      </c>
      <c r="B24" s="284"/>
      <c r="C24" s="52">
        <f t="shared" ref="C24:V24" si="1">SUM(C4:C23)</f>
        <v>-1225</v>
      </c>
      <c r="D24" s="52">
        <f t="shared" si="1"/>
        <v>360</v>
      </c>
      <c r="E24" s="53">
        <f t="shared" si="1"/>
        <v>13705</v>
      </c>
      <c r="F24" s="52">
        <f t="shared" si="1"/>
        <v>1935</v>
      </c>
      <c r="G24" s="54">
        <f t="shared" si="1"/>
        <v>0</v>
      </c>
      <c r="H24" s="52">
        <f t="shared" si="1"/>
        <v>440.21200000000033</v>
      </c>
      <c r="I24" s="53">
        <f t="shared" si="1"/>
        <v>0</v>
      </c>
      <c r="J24" s="30">
        <f t="shared" si="1"/>
        <v>0</v>
      </c>
      <c r="K24" s="29">
        <f t="shared" si="1"/>
        <v>40545.140000000029</v>
      </c>
      <c r="L24" s="30">
        <f t="shared" si="1"/>
        <v>5954.1599999998871</v>
      </c>
      <c r="M24" s="52">
        <f t="shared" si="1"/>
        <v>-75810.25999999998</v>
      </c>
      <c r="N24" s="52">
        <f t="shared" si="1"/>
        <v>24534</v>
      </c>
      <c r="O24" s="53">
        <f t="shared" si="1"/>
        <v>31654.950000000012</v>
      </c>
      <c r="P24" s="52">
        <f t="shared" si="1"/>
        <v>23396.510000000002</v>
      </c>
      <c r="Q24" s="30">
        <f t="shared" si="1"/>
        <v>59139.08</v>
      </c>
      <c r="R24" s="30">
        <f t="shared" si="1"/>
        <v>13606</v>
      </c>
      <c r="S24" s="52">
        <f t="shared" si="1"/>
        <v>4589.4700000000048</v>
      </c>
      <c r="T24" s="52">
        <f t="shared" si="1"/>
        <v>411.01999999999572</v>
      </c>
      <c r="U24" s="52">
        <f t="shared" si="1"/>
        <v>0</v>
      </c>
      <c r="V24" s="52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5" t="s">
        <v>32</v>
      </c>
      <c r="B25" s="56">
        <v>1</v>
      </c>
      <c r="C25" s="56"/>
      <c r="D25" s="57"/>
      <c r="E25" s="58"/>
      <c r="F25" s="59"/>
      <c r="G25" s="60"/>
      <c r="H25" s="61"/>
      <c r="I25" s="62"/>
      <c r="J25" s="68"/>
      <c r="K25" s="63"/>
      <c r="L25" s="64"/>
      <c r="M25" s="65"/>
      <c r="N25" s="65"/>
      <c r="O25" s="66"/>
      <c r="P25" s="65"/>
      <c r="Q25" s="67"/>
      <c r="R25" s="64"/>
      <c r="S25" s="68"/>
      <c r="T25" s="65"/>
      <c r="U25" s="69"/>
      <c r="V25" s="70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>B25+1</f>
        <v>2</v>
      </c>
      <c r="C26" s="72"/>
      <c r="D26" s="37"/>
      <c r="E26" s="73"/>
      <c r="F26" s="39"/>
      <c r="G26" s="40"/>
      <c r="H26" s="50"/>
      <c r="I26" s="42"/>
      <c r="J26" s="43"/>
      <c r="K26" s="44"/>
      <c r="L26" s="41"/>
      <c r="M26" s="45"/>
      <c r="N26" s="45"/>
      <c r="O26" s="46"/>
      <c r="P26" s="45"/>
      <c r="Q26" s="47"/>
      <c r="R26" s="41"/>
      <c r="S26" s="43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39</v>
      </c>
      <c r="B27" s="71">
        <f>B26+1</f>
        <v>3</v>
      </c>
      <c r="C27" s="72"/>
      <c r="D27" s="37"/>
      <c r="E27" s="73"/>
      <c r="F27" s="39"/>
      <c r="G27" s="40"/>
      <c r="H27" s="50"/>
      <c r="I27" s="42"/>
      <c r="J27" s="43"/>
      <c r="K27" s="44"/>
      <c r="L27" s="41">
        <v>18139</v>
      </c>
      <c r="M27" s="45"/>
      <c r="N27" s="45"/>
      <c r="O27" s="46"/>
      <c r="P27" s="45"/>
      <c r="Q27" s="47">
        <v>-18139</v>
      </c>
      <c r="R27" s="41"/>
      <c r="S27" s="43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40</v>
      </c>
      <c r="B28" s="71">
        <f>B27+1</f>
        <v>4</v>
      </c>
      <c r="C28" s="72"/>
      <c r="D28" s="37"/>
      <c r="E28" s="73"/>
      <c r="F28" s="39"/>
      <c r="G28" s="40"/>
      <c r="H28" s="50"/>
      <c r="I28" s="42"/>
      <c r="J28" s="43"/>
      <c r="K28" s="44"/>
      <c r="L28" s="41"/>
      <c r="M28" s="45">
        <v>4606</v>
      </c>
      <c r="N28" s="45"/>
      <c r="O28" s="46"/>
      <c r="P28" s="45"/>
      <c r="Q28" s="47"/>
      <c r="R28" s="41">
        <v>-4606</v>
      </c>
      <c r="S28" s="43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39</v>
      </c>
      <c r="B29" s="71">
        <f>B28+1</f>
        <v>5</v>
      </c>
      <c r="C29" s="72"/>
      <c r="D29" s="37"/>
      <c r="E29" s="73"/>
      <c r="F29" s="39"/>
      <c r="G29" s="40"/>
      <c r="H29" s="50"/>
      <c r="I29" s="42"/>
      <c r="J29" s="43"/>
      <c r="K29" s="44"/>
      <c r="L29" s="41">
        <v>41000</v>
      </c>
      <c r="M29" s="45"/>
      <c r="N29" s="45"/>
      <c r="O29" s="46"/>
      <c r="P29" s="45"/>
      <c r="Q29" s="47">
        <v>-41000</v>
      </c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40</v>
      </c>
      <c r="B30" s="71">
        <f t="shared" ref="B30:B44" si="2">B29+1</f>
        <v>6</v>
      </c>
      <c r="C30" s="72"/>
      <c r="D30" s="37"/>
      <c r="E30" s="73"/>
      <c r="F30" s="39"/>
      <c r="G30" s="40"/>
      <c r="H30" s="50"/>
      <c r="I30" s="42"/>
      <c r="J30" s="43"/>
      <c r="K30" s="44"/>
      <c r="L30" s="41"/>
      <c r="M30" s="45">
        <v>9000</v>
      </c>
      <c r="N30" s="45"/>
      <c r="O30" s="46"/>
      <c r="P30" s="45"/>
      <c r="Q30" s="47"/>
      <c r="R30" s="41">
        <v>-9000</v>
      </c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7</v>
      </c>
      <c r="C31" s="72"/>
      <c r="D31" s="37"/>
      <c r="E31" s="73"/>
      <c r="F31" s="39"/>
      <c r="G31" s="40"/>
      <c r="H31" s="50"/>
      <c r="I31" s="42"/>
      <c r="J31" s="43"/>
      <c r="K31" s="44"/>
      <c r="L31" s="41"/>
      <c r="M31" s="45"/>
      <c r="N31" s="45"/>
      <c r="O31" s="46"/>
      <c r="P31" s="45"/>
      <c r="Q31" s="47"/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8</v>
      </c>
      <c r="C32" s="72"/>
      <c r="D32" s="37"/>
      <c r="E32" s="73"/>
      <c r="F32" s="39"/>
      <c r="G32" s="40"/>
      <c r="H32" s="50"/>
      <c r="I32" s="42"/>
      <c r="J32" s="43"/>
      <c r="K32" s="44"/>
      <c r="L32" s="41"/>
      <c r="M32" s="45"/>
      <c r="N32" s="45"/>
      <c r="O32" s="46"/>
      <c r="P32" s="45"/>
      <c r="Q32" s="47"/>
      <c r="R32" s="41"/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9</v>
      </c>
      <c r="C33" s="72"/>
      <c r="D33" s="37"/>
      <c r="E33" s="73"/>
      <c r="F33" s="39"/>
      <c r="G33" s="40"/>
      <c r="H33" s="50"/>
      <c r="I33" s="42"/>
      <c r="J33" s="43"/>
      <c r="K33" s="44"/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10</v>
      </c>
      <c r="C34" s="72"/>
      <c r="D34" s="37"/>
      <c r="E34" s="73"/>
      <c r="F34" s="39"/>
      <c r="G34" s="40"/>
      <c r="H34" s="50"/>
      <c r="I34" s="42"/>
      <c r="J34" s="43"/>
      <c r="K34" s="44"/>
      <c r="L34" s="41"/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11</v>
      </c>
      <c r="C35" s="72"/>
      <c r="D35" s="37"/>
      <c r="E35" s="73"/>
      <c r="F35" s="39"/>
      <c r="G35" s="40"/>
      <c r="H35" s="50"/>
      <c r="I35" s="42"/>
      <c r="J35" s="43"/>
      <c r="K35" s="44"/>
      <c r="L35" s="41"/>
      <c r="M35" s="45"/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12</v>
      </c>
      <c r="C36" s="72"/>
      <c r="D36" s="37"/>
      <c r="E36" s="73"/>
      <c r="F36" s="39"/>
      <c r="G36" s="40"/>
      <c r="H36" s="50"/>
      <c r="I36" s="42"/>
      <c r="J36" s="43"/>
      <c r="K36" s="44"/>
      <c r="L36" s="41"/>
      <c r="M36" s="45"/>
      <c r="N36" s="45"/>
      <c r="O36" s="46"/>
      <c r="P36" s="45"/>
      <c r="Q36" s="47"/>
      <c r="R36" s="41"/>
      <c r="S36" s="43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34</v>
      </c>
      <c r="B37" s="71">
        <f t="shared" si="2"/>
        <v>13</v>
      </c>
      <c r="C37" s="72"/>
      <c r="D37" s="37"/>
      <c r="E37" s="73"/>
      <c r="F37" s="39"/>
      <c r="G37" s="40"/>
      <c r="H37" s="50"/>
      <c r="I37" s="42"/>
      <c r="J37" s="43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35</v>
      </c>
      <c r="B38" s="71">
        <f t="shared" si="2"/>
        <v>14</v>
      </c>
      <c r="C38" s="72"/>
      <c r="D38" s="37"/>
      <c r="E38" s="73"/>
      <c r="F38" s="39"/>
      <c r="G38" s="40"/>
      <c r="H38" s="50"/>
      <c r="I38" s="42"/>
      <c r="J38" s="43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36</v>
      </c>
      <c r="B39" s="71">
        <f t="shared" si="2"/>
        <v>15</v>
      </c>
      <c r="C39" s="72"/>
      <c r="D39" s="37"/>
      <c r="E39" s="73"/>
      <c r="F39" s="39"/>
      <c r="G39" s="40"/>
      <c r="H39" s="50"/>
      <c r="I39" s="42"/>
      <c r="J39" s="43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37</v>
      </c>
      <c r="B40" s="71">
        <f t="shared" si="2"/>
        <v>16</v>
      </c>
      <c r="C40" s="72"/>
      <c r="D40" s="37"/>
      <c r="E40" s="73"/>
      <c r="F40" s="39"/>
      <c r="G40" s="40"/>
      <c r="H40" s="50"/>
      <c r="I40" s="42"/>
      <c r="J40" s="43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38</v>
      </c>
      <c r="B41" s="71">
        <f t="shared" si="2"/>
        <v>17</v>
      </c>
      <c r="C41" s="72"/>
      <c r="D41" s="37"/>
      <c r="E41" s="73"/>
      <c r="F41" s="39"/>
      <c r="G41" s="40"/>
      <c r="H41" s="50"/>
      <c r="I41" s="42"/>
      <c r="J41" s="43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/>
      <c r="B42" s="71">
        <f t="shared" si="2"/>
        <v>18</v>
      </c>
      <c r="C42" s="72"/>
      <c r="D42" s="37"/>
      <c r="E42" s="73"/>
      <c r="F42" s="39"/>
      <c r="G42" s="40"/>
      <c r="H42" s="50"/>
      <c r="I42" s="42"/>
      <c r="J42" s="43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39</v>
      </c>
      <c r="B43" s="71">
        <f t="shared" si="2"/>
        <v>19</v>
      </c>
      <c r="C43" s="72"/>
      <c r="D43" s="37"/>
      <c r="E43" s="73"/>
      <c r="F43" s="39"/>
      <c r="G43" s="40"/>
      <c r="H43" s="50"/>
      <c r="I43" s="42"/>
      <c r="J43" s="43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40</v>
      </c>
      <c r="B44" s="71">
        <f t="shared" si="2"/>
        <v>20</v>
      </c>
      <c r="C44" s="72"/>
      <c r="D44" s="37"/>
      <c r="E44" s="73"/>
      <c r="F44" s="39"/>
      <c r="G44" s="40"/>
      <c r="H44" s="50"/>
      <c r="I44" s="42"/>
      <c r="J44" s="43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285"/>
      <c r="B45" s="286"/>
      <c r="C45" s="76">
        <f t="shared" ref="C45:V45" si="3">SUM(C25:C44)</f>
        <v>0</v>
      </c>
      <c r="D45" s="77">
        <f t="shared" si="3"/>
        <v>0</v>
      </c>
      <c r="E45" s="78">
        <f t="shared" si="3"/>
        <v>0</v>
      </c>
      <c r="F45" s="77">
        <f t="shared" si="3"/>
        <v>0</v>
      </c>
      <c r="G45" s="79">
        <f t="shared" si="3"/>
        <v>0</v>
      </c>
      <c r="H45" s="78">
        <f t="shared" si="3"/>
        <v>0</v>
      </c>
      <c r="I45" s="78">
        <f t="shared" si="3"/>
        <v>0</v>
      </c>
      <c r="J45" s="129">
        <f>SUM(J25:J44)</f>
        <v>0</v>
      </c>
      <c r="K45" s="79">
        <f t="shared" si="3"/>
        <v>0</v>
      </c>
      <c r="L45" s="77">
        <f t="shared" si="3"/>
        <v>59139</v>
      </c>
      <c r="M45" s="77">
        <f t="shared" si="3"/>
        <v>13606</v>
      </c>
      <c r="N45" s="80">
        <f t="shared" si="3"/>
        <v>0</v>
      </c>
      <c r="O45" s="78">
        <f t="shared" si="3"/>
        <v>0</v>
      </c>
      <c r="P45" s="77">
        <f t="shared" si="3"/>
        <v>0</v>
      </c>
      <c r="Q45" s="80">
        <f>SUM(Q25:Q44)</f>
        <v>-59139</v>
      </c>
      <c r="R45" s="80">
        <f>SUM(R25:R44)</f>
        <v>-13606</v>
      </c>
      <c r="S45" s="77">
        <f t="shared" si="3"/>
        <v>0</v>
      </c>
      <c r="T45" s="77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130" t="s">
        <v>41</v>
      </c>
      <c r="B46" s="131">
        <v>5</v>
      </c>
      <c r="C46" s="132"/>
      <c r="D46" s="133"/>
      <c r="E46" s="133"/>
      <c r="F46" s="134"/>
      <c r="G46" s="135"/>
      <c r="H46" s="136"/>
      <c r="I46" s="136"/>
      <c r="J46" s="137"/>
      <c r="K46" s="138"/>
      <c r="L46" s="139"/>
      <c r="M46" s="139"/>
      <c r="N46" s="139"/>
      <c r="O46" s="140"/>
      <c r="P46" s="139"/>
      <c r="Q46" s="139"/>
      <c r="R46" s="141"/>
      <c r="S46" s="137"/>
      <c r="T46" s="139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42</v>
      </c>
      <c r="B47" s="142">
        <f t="shared" ref="B47:B69" si="4">B46+1</f>
        <v>6</v>
      </c>
      <c r="C47" s="36"/>
      <c r="D47" s="73"/>
      <c r="E47" s="73">
        <v>915</v>
      </c>
      <c r="F47" s="37"/>
      <c r="G47" s="38"/>
      <c r="H47" s="42"/>
      <c r="I47" s="42"/>
      <c r="J47" s="43"/>
      <c r="K47" s="44"/>
      <c r="L47" s="45"/>
      <c r="M47" s="45"/>
      <c r="N47" s="45"/>
      <c r="O47" s="46"/>
      <c r="P47" s="45"/>
      <c r="Q47" s="47"/>
      <c r="R47" s="41"/>
      <c r="S47" s="43"/>
      <c r="T47" s="45"/>
      <c r="U47" s="102"/>
      <c r="V47" s="10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55</v>
      </c>
      <c r="B48" s="142">
        <f t="shared" si="4"/>
        <v>7</v>
      </c>
      <c r="C48" s="36"/>
      <c r="D48" s="73"/>
      <c r="E48" s="73"/>
      <c r="F48" s="37">
        <v>170</v>
      </c>
      <c r="G48" s="38"/>
      <c r="H48" s="42"/>
      <c r="I48" s="42"/>
      <c r="J48" s="43"/>
      <c r="K48" s="44"/>
      <c r="L48" s="45"/>
      <c r="M48" s="45"/>
      <c r="N48" s="45"/>
      <c r="O48" s="46"/>
      <c r="P48" s="45"/>
      <c r="Q48" s="47"/>
      <c r="R48" s="41"/>
      <c r="S48" s="43"/>
      <c r="T48" s="45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142">
        <f t="shared" si="4"/>
        <v>8</v>
      </c>
      <c r="C49" s="36"/>
      <c r="D49" s="73"/>
      <c r="E49" s="73"/>
      <c r="F49" s="37"/>
      <c r="G49" s="38"/>
      <c r="H49" s="42"/>
      <c r="I49" s="42"/>
      <c r="J49" s="43"/>
      <c r="K49" s="44"/>
      <c r="L49" s="45"/>
      <c r="M49" s="45"/>
      <c r="N49" s="45"/>
      <c r="O49" s="46"/>
      <c r="P49" s="45"/>
      <c r="Q49" s="47"/>
      <c r="R49" s="41"/>
      <c r="S49" s="43"/>
      <c r="T49" s="45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142">
        <f t="shared" si="4"/>
        <v>9</v>
      </c>
      <c r="C50" s="36"/>
      <c r="D50" s="98"/>
      <c r="E50" s="98"/>
      <c r="F50" s="39"/>
      <c r="G50" s="99"/>
      <c r="H50" s="108"/>
      <c r="I50" s="108"/>
      <c r="J50" s="107"/>
      <c r="K50" s="101"/>
      <c r="L50" s="47"/>
      <c r="M50" s="47"/>
      <c r="N50" s="47"/>
      <c r="O50" s="100"/>
      <c r="P50" s="106"/>
      <c r="Q50" s="47"/>
      <c r="R50" s="101"/>
      <c r="S50" s="10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142">
        <f t="shared" si="4"/>
        <v>10</v>
      </c>
      <c r="C51" s="36"/>
      <c r="D51" s="98"/>
      <c r="E51" s="98"/>
      <c r="F51" s="39"/>
      <c r="G51" s="99"/>
      <c r="H51" s="108"/>
      <c r="I51" s="108"/>
      <c r="J51" s="107"/>
      <c r="K51" s="101"/>
      <c r="L51" s="47"/>
      <c r="M51" s="47"/>
      <c r="N51" s="47"/>
      <c r="O51" s="100"/>
      <c r="P51" s="106"/>
      <c r="Q51" s="47"/>
      <c r="R51" s="101"/>
      <c r="S51" s="10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142">
        <f t="shared" si="4"/>
        <v>11</v>
      </c>
      <c r="C52" s="36"/>
      <c r="D52" s="98"/>
      <c r="E52" s="98"/>
      <c r="F52" s="39"/>
      <c r="G52" s="99"/>
      <c r="H52" s="108"/>
      <c r="I52" s="108"/>
      <c r="J52" s="107"/>
      <c r="K52" s="101"/>
      <c r="L52" s="47"/>
      <c r="M52" s="47"/>
      <c r="N52" s="47"/>
      <c r="O52" s="100"/>
      <c r="P52" s="106"/>
      <c r="Q52" s="47"/>
      <c r="R52" s="101"/>
      <c r="S52" s="10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142">
        <f t="shared" si="4"/>
        <v>12</v>
      </c>
      <c r="C53" s="36"/>
      <c r="D53" s="98"/>
      <c r="E53" s="98"/>
      <c r="F53" s="39"/>
      <c r="G53" s="99"/>
      <c r="H53" s="108"/>
      <c r="I53" s="108"/>
      <c r="J53" s="107"/>
      <c r="K53" s="101"/>
      <c r="L53" s="47"/>
      <c r="M53" s="47"/>
      <c r="N53" s="47"/>
      <c r="O53" s="100"/>
      <c r="P53" s="106"/>
      <c r="Q53" s="47"/>
      <c r="R53" s="101"/>
      <c r="S53" s="10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142">
        <f t="shared" si="4"/>
        <v>13</v>
      </c>
      <c r="C54" s="36"/>
      <c r="D54" s="98"/>
      <c r="E54" s="98"/>
      <c r="F54" s="39"/>
      <c r="G54" s="99"/>
      <c r="H54" s="108"/>
      <c r="I54" s="108"/>
      <c r="J54" s="107"/>
      <c r="K54" s="101"/>
      <c r="L54" s="47"/>
      <c r="M54" s="47"/>
      <c r="N54" s="47"/>
      <c r="O54" s="100"/>
      <c r="P54" s="106"/>
      <c r="Q54" s="47"/>
      <c r="R54" s="101"/>
      <c r="S54" s="10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142">
        <f t="shared" si="4"/>
        <v>14</v>
      </c>
      <c r="C55" s="36"/>
      <c r="D55" s="98"/>
      <c r="E55" s="98"/>
      <c r="F55" s="39"/>
      <c r="G55" s="99"/>
      <c r="H55" s="108"/>
      <c r="I55" s="108"/>
      <c r="J55" s="107"/>
      <c r="K55" s="101"/>
      <c r="L55" s="47"/>
      <c r="M55" s="47"/>
      <c r="N55" s="47"/>
      <c r="O55" s="100"/>
      <c r="P55" s="106"/>
      <c r="Q55" s="47"/>
      <c r="R55" s="101"/>
      <c r="S55" s="10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142">
        <f t="shared" si="4"/>
        <v>15</v>
      </c>
      <c r="C56" s="36"/>
      <c r="D56" s="98"/>
      <c r="E56" s="98"/>
      <c r="F56" s="39"/>
      <c r="G56" s="99"/>
      <c r="H56" s="108"/>
      <c r="I56" s="108"/>
      <c r="J56" s="107"/>
      <c r="K56" s="101"/>
      <c r="L56" s="47"/>
      <c r="M56" s="47"/>
      <c r="N56" s="47"/>
      <c r="O56" s="100"/>
      <c r="P56" s="106"/>
      <c r="Q56" s="47"/>
      <c r="R56" s="101"/>
      <c r="S56" s="10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142">
        <f t="shared" si="4"/>
        <v>16</v>
      </c>
      <c r="C57" s="36"/>
      <c r="D57" s="98"/>
      <c r="E57" s="98"/>
      <c r="F57" s="39"/>
      <c r="G57" s="99"/>
      <c r="H57" s="108"/>
      <c r="I57" s="108"/>
      <c r="J57" s="107"/>
      <c r="K57" s="101"/>
      <c r="L57" s="47"/>
      <c r="M57" s="47"/>
      <c r="N57" s="47"/>
      <c r="O57" s="100"/>
      <c r="P57" s="106"/>
      <c r="Q57" s="47"/>
      <c r="R57" s="101"/>
      <c r="S57" s="10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142">
        <f t="shared" si="4"/>
        <v>17</v>
      </c>
      <c r="C58" s="36"/>
      <c r="D58" s="98"/>
      <c r="E58" s="98"/>
      <c r="F58" s="39"/>
      <c r="G58" s="99"/>
      <c r="H58" s="108"/>
      <c r="I58" s="108"/>
      <c r="J58" s="107"/>
      <c r="K58" s="101"/>
      <c r="L58" s="47"/>
      <c r="M58" s="47"/>
      <c r="N58" s="47"/>
      <c r="O58" s="100"/>
      <c r="P58" s="106"/>
      <c r="Q58" s="47"/>
      <c r="R58" s="101"/>
      <c r="S58" s="10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142">
        <f t="shared" si="4"/>
        <v>18</v>
      </c>
      <c r="C59" s="36"/>
      <c r="D59" s="98"/>
      <c r="E59" s="98"/>
      <c r="F59" s="39"/>
      <c r="G59" s="99"/>
      <c r="H59" s="108"/>
      <c r="I59" s="108"/>
      <c r="J59" s="107"/>
      <c r="K59" s="101"/>
      <c r="L59" s="47"/>
      <c r="M59" s="47"/>
      <c r="N59" s="47"/>
      <c r="O59" s="100"/>
      <c r="P59" s="106"/>
      <c r="Q59" s="47"/>
      <c r="R59" s="101"/>
      <c r="S59" s="10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142">
        <f t="shared" si="4"/>
        <v>19</v>
      </c>
      <c r="C60" s="36"/>
      <c r="D60" s="98"/>
      <c r="E60" s="98"/>
      <c r="F60" s="39"/>
      <c r="G60" s="99"/>
      <c r="H60" s="108"/>
      <c r="I60" s="108"/>
      <c r="J60" s="107"/>
      <c r="K60" s="101"/>
      <c r="L60" s="47"/>
      <c r="M60" s="47"/>
      <c r="N60" s="47"/>
      <c r="O60" s="100"/>
      <c r="P60" s="106"/>
      <c r="Q60" s="47"/>
      <c r="R60" s="101"/>
      <c r="S60" s="10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142">
        <f t="shared" si="4"/>
        <v>20</v>
      </c>
      <c r="C61" s="36"/>
      <c r="D61" s="98"/>
      <c r="E61" s="98"/>
      <c r="F61" s="39"/>
      <c r="G61" s="99"/>
      <c r="H61" s="108"/>
      <c r="I61" s="108"/>
      <c r="J61" s="107"/>
      <c r="K61" s="101"/>
      <c r="L61" s="47"/>
      <c r="M61" s="47"/>
      <c r="N61" s="47"/>
      <c r="O61" s="100"/>
      <c r="P61" s="106"/>
      <c r="Q61" s="47"/>
      <c r="R61" s="101"/>
      <c r="S61" s="10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142">
        <f t="shared" si="4"/>
        <v>21</v>
      </c>
      <c r="C62" s="36"/>
      <c r="D62" s="98"/>
      <c r="E62" s="98"/>
      <c r="F62" s="39"/>
      <c r="G62" s="99"/>
      <c r="H62" s="108"/>
      <c r="I62" s="108"/>
      <c r="J62" s="107"/>
      <c r="K62" s="101"/>
      <c r="L62" s="47"/>
      <c r="M62" s="47"/>
      <c r="N62" s="47"/>
      <c r="O62" s="100"/>
      <c r="P62" s="106"/>
      <c r="Q62" s="47"/>
      <c r="R62" s="109"/>
      <c r="S62" s="10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142">
        <f t="shared" si="4"/>
        <v>22</v>
      </c>
      <c r="C63" s="36"/>
      <c r="D63" s="98"/>
      <c r="E63" s="98"/>
      <c r="F63" s="39"/>
      <c r="G63" s="99"/>
      <c r="H63" s="108"/>
      <c r="I63" s="108"/>
      <c r="J63" s="107"/>
      <c r="K63" s="101"/>
      <c r="L63" s="47"/>
      <c r="M63" s="47"/>
      <c r="N63" s="47"/>
      <c r="O63" s="100"/>
      <c r="P63" s="106"/>
      <c r="Q63" s="47"/>
      <c r="R63" s="109"/>
      <c r="S63" s="10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142">
        <f t="shared" si="4"/>
        <v>23</v>
      </c>
      <c r="C64" s="36"/>
      <c r="D64" s="98"/>
      <c r="E64" s="98"/>
      <c r="F64" s="39"/>
      <c r="G64" s="99"/>
      <c r="H64" s="108"/>
      <c r="I64" s="108"/>
      <c r="J64" s="107"/>
      <c r="K64" s="101"/>
      <c r="L64" s="47"/>
      <c r="M64" s="47"/>
      <c r="N64" s="47"/>
      <c r="O64" s="100"/>
      <c r="P64" s="106"/>
      <c r="Q64" s="47"/>
      <c r="R64" s="109"/>
      <c r="S64" s="10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142">
        <f t="shared" si="4"/>
        <v>24</v>
      </c>
      <c r="C65" s="36"/>
      <c r="D65" s="98"/>
      <c r="E65" s="98"/>
      <c r="F65" s="39"/>
      <c r="G65" s="99"/>
      <c r="H65" s="108"/>
      <c r="I65" s="108"/>
      <c r="J65" s="107"/>
      <c r="K65" s="101"/>
      <c r="L65" s="47"/>
      <c r="M65" s="47"/>
      <c r="N65" s="47"/>
      <c r="O65" s="100"/>
      <c r="P65" s="106"/>
      <c r="Q65" s="47"/>
      <c r="R65" s="109"/>
      <c r="S65" s="107"/>
      <c r="T65" s="47"/>
      <c r="U65" s="104"/>
      <c r="V65" s="105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142">
        <f t="shared" si="4"/>
        <v>25</v>
      </c>
      <c r="C66" s="36"/>
      <c r="D66" s="98"/>
      <c r="E66" s="98"/>
      <c r="F66" s="39"/>
      <c r="G66" s="99"/>
      <c r="H66" s="108"/>
      <c r="I66" s="108"/>
      <c r="J66" s="107"/>
      <c r="K66" s="101"/>
      <c r="L66" s="47"/>
      <c r="M66" s="47"/>
      <c r="N66" s="47"/>
      <c r="O66" s="100"/>
      <c r="P66" s="47"/>
      <c r="Q66" s="47"/>
      <c r="R66" s="109"/>
      <c r="S66" s="107"/>
      <c r="T66" s="47"/>
      <c r="U66" s="104"/>
      <c r="V66" s="105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142">
        <f t="shared" si="4"/>
        <v>26</v>
      </c>
      <c r="C67" s="36"/>
      <c r="D67" s="98"/>
      <c r="E67" s="98"/>
      <c r="F67" s="39"/>
      <c r="G67" s="99"/>
      <c r="H67" s="108"/>
      <c r="I67" s="108"/>
      <c r="J67" s="107"/>
      <c r="K67" s="101"/>
      <c r="L67" s="47"/>
      <c r="M67" s="47"/>
      <c r="N67" s="47"/>
      <c r="O67" s="100"/>
      <c r="P67" s="47"/>
      <c r="Q67" s="47"/>
      <c r="R67" s="109"/>
      <c r="S67" s="107"/>
      <c r="T67" s="47"/>
      <c r="U67" s="104"/>
      <c r="V67" s="105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56</v>
      </c>
      <c r="B68" s="142">
        <f t="shared" si="4"/>
        <v>27</v>
      </c>
      <c r="C68" s="36"/>
      <c r="D68" s="98"/>
      <c r="E68" s="98"/>
      <c r="F68" s="39"/>
      <c r="G68" s="99"/>
      <c r="H68" s="108"/>
      <c r="I68" s="108"/>
      <c r="J68" s="107"/>
      <c r="K68" s="101"/>
      <c r="L68" s="47"/>
      <c r="M68" s="47"/>
      <c r="N68" s="47"/>
      <c r="O68" s="100"/>
      <c r="P68" s="47"/>
      <c r="Q68" s="47"/>
      <c r="R68" s="109"/>
      <c r="S68" s="107"/>
      <c r="T68" s="47"/>
      <c r="U68" s="104"/>
      <c r="V68" s="105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57</v>
      </c>
      <c r="B69" s="142">
        <f t="shared" si="4"/>
        <v>28</v>
      </c>
      <c r="C69" s="36"/>
      <c r="D69" s="98"/>
      <c r="E69" s="98"/>
      <c r="F69" s="39"/>
      <c r="G69" s="99"/>
      <c r="H69" s="108"/>
      <c r="I69" s="108"/>
      <c r="J69" s="107"/>
      <c r="K69" s="101"/>
      <c r="L69" s="47"/>
      <c r="M69" s="47"/>
      <c r="N69" s="47"/>
      <c r="O69" s="100"/>
      <c r="P69" s="47"/>
      <c r="Q69" s="51"/>
      <c r="R69" s="109"/>
      <c r="S69" s="107"/>
      <c r="T69" s="47"/>
      <c r="U69" s="104"/>
      <c r="V69" s="105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90" t="s">
        <v>49</v>
      </c>
      <c r="B70" s="290"/>
      <c r="C70" s="143">
        <f t="shared" ref="C70:V70" si="5">SUM(C46:C69)</f>
        <v>0</v>
      </c>
      <c r="D70" s="143">
        <f t="shared" si="5"/>
        <v>0</v>
      </c>
      <c r="E70" s="143">
        <f t="shared" si="5"/>
        <v>915</v>
      </c>
      <c r="F70" s="143">
        <f t="shared" si="5"/>
        <v>170</v>
      </c>
      <c r="G70" s="143">
        <f t="shared" si="5"/>
        <v>0</v>
      </c>
      <c r="H70" s="144">
        <f t="shared" si="5"/>
        <v>0</v>
      </c>
      <c r="I70" s="143">
        <f t="shared" si="5"/>
        <v>0</v>
      </c>
      <c r="J70" s="145">
        <f t="shared" si="5"/>
        <v>0</v>
      </c>
      <c r="K70" s="145">
        <f t="shared" si="5"/>
        <v>0</v>
      </c>
      <c r="L70" s="145">
        <f t="shared" si="5"/>
        <v>0</v>
      </c>
      <c r="M70" s="145">
        <f t="shared" si="5"/>
        <v>0</v>
      </c>
      <c r="N70" s="145">
        <f t="shared" si="5"/>
        <v>0</v>
      </c>
      <c r="O70" s="146">
        <f t="shared" si="5"/>
        <v>0</v>
      </c>
      <c r="P70" s="145">
        <f t="shared" si="5"/>
        <v>0</v>
      </c>
      <c r="Q70" s="145">
        <f t="shared" si="5"/>
        <v>0</v>
      </c>
      <c r="R70" s="145">
        <f t="shared" si="5"/>
        <v>0</v>
      </c>
      <c r="S70" s="144">
        <f t="shared" si="5"/>
        <v>0</v>
      </c>
      <c r="T70" s="145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3">
      <c r="A71" s="288" t="s">
        <v>50</v>
      </c>
      <c r="B71" s="288"/>
      <c r="C71" s="28">
        <f t="shared" ref="C71:V71" si="6">C24+C45-C70</f>
        <v>-1225</v>
      </c>
      <c r="D71" s="28">
        <f t="shared" si="6"/>
        <v>360</v>
      </c>
      <c r="E71" s="117">
        <f t="shared" si="6"/>
        <v>12790</v>
      </c>
      <c r="F71" s="28">
        <f t="shared" si="6"/>
        <v>1765</v>
      </c>
      <c r="G71" s="118">
        <f t="shared" si="6"/>
        <v>0</v>
      </c>
      <c r="H71" s="147">
        <f t="shared" si="6"/>
        <v>440.21200000000033</v>
      </c>
      <c r="I71" s="27">
        <f t="shared" si="6"/>
        <v>0</v>
      </c>
      <c r="J71" s="30">
        <f t="shared" si="6"/>
        <v>0</v>
      </c>
      <c r="K71" s="29">
        <f t="shared" si="6"/>
        <v>40545.140000000029</v>
      </c>
      <c r="L71" s="30">
        <f t="shared" si="6"/>
        <v>65093.159999999887</v>
      </c>
      <c r="M71" s="30">
        <f t="shared" si="6"/>
        <v>-62204.25999999998</v>
      </c>
      <c r="N71" s="30">
        <f t="shared" si="6"/>
        <v>24534</v>
      </c>
      <c r="O71" s="27">
        <f t="shared" si="6"/>
        <v>31654.950000000012</v>
      </c>
      <c r="P71" s="30">
        <f t="shared" si="6"/>
        <v>23396.510000000002</v>
      </c>
      <c r="Q71" s="119">
        <f t="shared" si="6"/>
        <v>8.000000000174623E-2</v>
      </c>
      <c r="R71" s="119">
        <f t="shared" si="6"/>
        <v>0</v>
      </c>
      <c r="S71" s="147">
        <f t="shared" si="6"/>
        <v>4589.4700000000048</v>
      </c>
      <c r="T71" s="30">
        <f t="shared" si="6"/>
        <v>411.01999999999572</v>
      </c>
      <c r="U71" s="120">
        <f t="shared" si="6"/>
        <v>0</v>
      </c>
      <c r="V71" s="120">
        <f t="shared" si="6"/>
        <v>0</v>
      </c>
    </row>
    <row r="72" spans="1:31" ht="17.25" customHeight="1" x14ac:dyDescent="0.25"/>
    <row r="74" spans="1:31" ht="27" customHeight="1" x14ac:dyDescent="0.5">
      <c r="A74" s="126"/>
      <c r="Q74" s="261"/>
      <c r="R74" s="261"/>
      <c r="S74" s="261"/>
      <c r="T74" s="261"/>
    </row>
    <row r="75" spans="1:31" ht="21" customHeight="1" x14ac:dyDescent="0.5">
      <c r="A75" s="126" t="s">
        <v>51</v>
      </c>
      <c r="Q75" s="261"/>
      <c r="R75" s="261"/>
      <c r="S75" s="261"/>
      <c r="T75" s="261"/>
    </row>
    <row r="77" spans="1:31" x14ac:dyDescent="0.25">
      <c r="B77" s="127"/>
    </row>
    <row r="247" spans="4:4" x14ac:dyDescent="0.25">
      <c r="D247" s="121" t="s">
        <v>52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38"/>
  <sheetViews>
    <sheetView rightToLeft="1" workbookViewId="0">
      <pane ySplit="4" topLeftCell="A11" activePane="bottomLeft" state="frozen"/>
      <selection pane="bottomLeft" activeCell="A5" sqref="A5:XFD5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123" bestFit="1" customWidth="1"/>
    <col min="9" max="9" width="10" style="123" customWidth="1"/>
    <col min="10" max="11" width="9.28515625" style="123" bestFit="1" customWidth="1"/>
    <col min="12" max="12" width="9.42578125" style="123" bestFit="1" customWidth="1"/>
    <col min="13" max="18" width="9.28515625" style="123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28515625" bestFit="1" customWidth="1"/>
    <col min="268" max="268" width="9.42578125" bestFit="1" customWidth="1"/>
    <col min="269" max="274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28515625" bestFit="1" customWidth="1"/>
    <col min="524" max="524" width="9.42578125" bestFit="1" customWidth="1"/>
    <col min="525" max="530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28515625" bestFit="1" customWidth="1"/>
    <col min="780" max="780" width="9.42578125" bestFit="1" customWidth="1"/>
    <col min="781" max="786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28515625" bestFit="1" customWidth="1"/>
    <col min="1036" max="1036" width="9.42578125" bestFit="1" customWidth="1"/>
    <col min="1037" max="1042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28515625" bestFit="1" customWidth="1"/>
    <col min="1292" max="1292" width="9.42578125" bestFit="1" customWidth="1"/>
    <col min="1293" max="1298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28515625" bestFit="1" customWidth="1"/>
    <col min="1548" max="1548" width="9.42578125" bestFit="1" customWidth="1"/>
    <col min="1549" max="1554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28515625" bestFit="1" customWidth="1"/>
    <col min="1804" max="1804" width="9.42578125" bestFit="1" customWidth="1"/>
    <col min="1805" max="1810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28515625" bestFit="1" customWidth="1"/>
    <col min="2060" max="2060" width="9.42578125" bestFit="1" customWidth="1"/>
    <col min="2061" max="2066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28515625" bestFit="1" customWidth="1"/>
    <col min="2316" max="2316" width="9.42578125" bestFit="1" customWidth="1"/>
    <col min="2317" max="2322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28515625" bestFit="1" customWidth="1"/>
    <col min="2572" max="2572" width="9.42578125" bestFit="1" customWidth="1"/>
    <col min="2573" max="2578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28515625" bestFit="1" customWidth="1"/>
    <col min="2828" max="2828" width="9.42578125" bestFit="1" customWidth="1"/>
    <col min="2829" max="2834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28515625" bestFit="1" customWidth="1"/>
    <col min="3084" max="3084" width="9.42578125" bestFit="1" customWidth="1"/>
    <col min="3085" max="3090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28515625" bestFit="1" customWidth="1"/>
    <col min="3340" max="3340" width="9.42578125" bestFit="1" customWidth="1"/>
    <col min="3341" max="3346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28515625" bestFit="1" customWidth="1"/>
    <col min="3596" max="3596" width="9.42578125" bestFit="1" customWidth="1"/>
    <col min="3597" max="3602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28515625" bestFit="1" customWidth="1"/>
    <col min="3852" max="3852" width="9.42578125" bestFit="1" customWidth="1"/>
    <col min="3853" max="3858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28515625" bestFit="1" customWidth="1"/>
    <col min="4108" max="4108" width="9.42578125" bestFit="1" customWidth="1"/>
    <col min="4109" max="4114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28515625" bestFit="1" customWidth="1"/>
    <col min="4364" max="4364" width="9.42578125" bestFit="1" customWidth="1"/>
    <col min="4365" max="4370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28515625" bestFit="1" customWidth="1"/>
    <col min="4620" max="4620" width="9.42578125" bestFit="1" customWidth="1"/>
    <col min="4621" max="4626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28515625" bestFit="1" customWidth="1"/>
    <col min="4876" max="4876" width="9.42578125" bestFit="1" customWidth="1"/>
    <col min="4877" max="4882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28515625" bestFit="1" customWidth="1"/>
    <col min="5132" max="5132" width="9.42578125" bestFit="1" customWidth="1"/>
    <col min="5133" max="5138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28515625" bestFit="1" customWidth="1"/>
    <col min="5388" max="5388" width="9.42578125" bestFit="1" customWidth="1"/>
    <col min="5389" max="5394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28515625" bestFit="1" customWidth="1"/>
    <col min="5644" max="5644" width="9.42578125" bestFit="1" customWidth="1"/>
    <col min="5645" max="5650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28515625" bestFit="1" customWidth="1"/>
    <col min="5900" max="5900" width="9.42578125" bestFit="1" customWidth="1"/>
    <col min="5901" max="5906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28515625" bestFit="1" customWidth="1"/>
    <col min="6156" max="6156" width="9.42578125" bestFit="1" customWidth="1"/>
    <col min="6157" max="6162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28515625" bestFit="1" customWidth="1"/>
    <col min="6412" max="6412" width="9.42578125" bestFit="1" customWidth="1"/>
    <col min="6413" max="6418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28515625" bestFit="1" customWidth="1"/>
    <col min="6668" max="6668" width="9.42578125" bestFit="1" customWidth="1"/>
    <col min="6669" max="6674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28515625" bestFit="1" customWidth="1"/>
    <col min="6924" max="6924" width="9.42578125" bestFit="1" customWidth="1"/>
    <col min="6925" max="6930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28515625" bestFit="1" customWidth="1"/>
    <col min="7180" max="7180" width="9.42578125" bestFit="1" customWidth="1"/>
    <col min="7181" max="7186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28515625" bestFit="1" customWidth="1"/>
    <col min="7436" max="7436" width="9.42578125" bestFit="1" customWidth="1"/>
    <col min="7437" max="7442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28515625" bestFit="1" customWidth="1"/>
    <col min="7692" max="7692" width="9.42578125" bestFit="1" customWidth="1"/>
    <col min="7693" max="7698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28515625" bestFit="1" customWidth="1"/>
    <col min="7948" max="7948" width="9.42578125" bestFit="1" customWidth="1"/>
    <col min="7949" max="7954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28515625" bestFit="1" customWidth="1"/>
    <col min="8204" max="8204" width="9.42578125" bestFit="1" customWidth="1"/>
    <col min="8205" max="8210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28515625" bestFit="1" customWidth="1"/>
    <col min="8460" max="8460" width="9.42578125" bestFit="1" customWidth="1"/>
    <col min="8461" max="8466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28515625" bestFit="1" customWidth="1"/>
    <col min="8716" max="8716" width="9.42578125" bestFit="1" customWidth="1"/>
    <col min="8717" max="8722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28515625" bestFit="1" customWidth="1"/>
    <col min="8972" max="8972" width="9.42578125" bestFit="1" customWidth="1"/>
    <col min="8973" max="8978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28515625" bestFit="1" customWidth="1"/>
    <col min="9228" max="9228" width="9.42578125" bestFit="1" customWidth="1"/>
    <col min="9229" max="9234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28515625" bestFit="1" customWidth="1"/>
    <col min="9484" max="9484" width="9.42578125" bestFit="1" customWidth="1"/>
    <col min="9485" max="9490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28515625" bestFit="1" customWidth="1"/>
    <col min="9740" max="9740" width="9.42578125" bestFit="1" customWidth="1"/>
    <col min="9741" max="9746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28515625" bestFit="1" customWidth="1"/>
    <col min="9996" max="9996" width="9.42578125" bestFit="1" customWidth="1"/>
    <col min="9997" max="10002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28515625" bestFit="1" customWidth="1"/>
    <col min="10252" max="10252" width="9.42578125" bestFit="1" customWidth="1"/>
    <col min="10253" max="10258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28515625" bestFit="1" customWidth="1"/>
    <col min="10508" max="10508" width="9.42578125" bestFit="1" customWidth="1"/>
    <col min="10509" max="10514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28515625" bestFit="1" customWidth="1"/>
    <col min="10764" max="10764" width="9.42578125" bestFit="1" customWidth="1"/>
    <col min="10765" max="10770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28515625" bestFit="1" customWidth="1"/>
    <col min="11020" max="11020" width="9.42578125" bestFit="1" customWidth="1"/>
    <col min="11021" max="11026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28515625" bestFit="1" customWidth="1"/>
    <col min="11276" max="11276" width="9.42578125" bestFit="1" customWidth="1"/>
    <col min="11277" max="11282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28515625" bestFit="1" customWidth="1"/>
    <col min="11532" max="11532" width="9.42578125" bestFit="1" customWidth="1"/>
    <col min="11533" max="11538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28515625" bestFit="1" customWidth="1"/>
    <col min="11788" max="11788" width="9.42578125" bestFit="1" customWidth="1"/>
    <col min="11789" max="11794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28515625" bestFit="1" customWidth="1"/>
    <col min="12044" max="12044" width="9.42578125" bestFit="1" customWidth="1"/>
    <col min="12045" max="12050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28515625" bestFit="1" customWidth="1"/>
    <col min="12300" max="12300" width="9.42578125" bestFit="1" customWidth="1"/>
    <col min="12301" max="12306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28515625" bestFit="1" customWidth="1"/>
    <col min="12556" max="12556" width="9.42578125" bestFit="1" customWidth="1"/>
    <col min="12557" max="12562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28515625" bestFit="1" customWidth="1"/>
    <col min="12812" max="12812" width="9.42578125" bestFit="1" customWidth="1"/>
    <col min="12813" max="12818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28515625" bestFit="1" customWidth="1"/>
    <col min="13068" max="13068" width="9.42578125" bestFit="1" customWidth="1"/>
    <col min="13069" max="13074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28515625" bestFit="1" customWidth="1"/>
    <col min="13324" max="13324" width="9.42578125" bestFit="1" customWidth="1"/>
    <col min="13325" max="13330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28515625" bestFit="1" customWidth="1"/>
    <col min="13580" max="13580" width="9.42578125" bestFit="1" customWidth="1"/>
    <col min="13581" max="13586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28515625" bestFit="1" customWidth="1"/>
    <col min="13836" max="13836" width="9.42578125" bestFit="1" customWidth="1"/>
    <col min="13837" max="13842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28515625" bestFit="1" customWidth="1"/>
    <col min="14092" max="14092" width="9.42578125" bestFit="1" customWidth="1"/>
    <col min="14093" max="14098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28515625" bestFit="1" customWidth="1"/>
    <col min="14348" max="14348" width="9.42578125" bestFit="1" customWidth="1"/>
    <col min="14349" max="14354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28515625" bestFit="1" customWidth="1"/>
    <col min="14604" max="14604" width="9.42578125" bestFit="1" customWidth="1"/>
    <col min="14605" max="14610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28515625" bestFit="1" customWidth="1"/>
    <col min="14860" max="14860" width="9.42578125" bestFit="1" customWidth="1"/>
    <col min="14861" max="14866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28515625" bestFit="1" customWidth="1"/>
    <col min="15116" max="15116" width="9.42578125" bestFit="1" customWidth="1"/>
    <col min="15117" max="15122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28515625" bestFit="1" customWidth="1"/>
    <col min="15372" max="15372" width="9.42578125" bestFit="1" customWidth="1"/>
    <col min="15373" max="15378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28515625" bestFit="1" customWidth="1"/>
    <col min="15628" max="15628" width="9.42578125" bestFit="1" customWidth="1"/>
    <col min="15629" max="15634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28515625" bestFit="1" customWidth="1"/>
    <col min="15884" max="15884" width="9.42578125" bestFit="1" customWidth="1"/>
    <col min="15885" max="15890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28515625" bestFit="1" customWidth="1"/>
    <col min="16140" max="16140" width="9.42578125" bestFit="1" customWidth="1"/>
    <col min="16141" max="16146" width="9.28515625" bestFit="1" customWidth="1"/>
  </cols>
  <sheetData>
    <row r="1" spans="1:26" ht="15.75" thickBot="1" x14ac:dyDescent="0.3">
      <c r="A1" s="1">
        <v>4</v>
      </c>
      <c r="B1" s="292" t="s">
        <v>0</v>
      </c>
      <c r="C1" s="293"/>
      <c r="D1" s="293"/>
      <c r="E1" s="293"/>
      <c r="F1" s="293"/>
      <c r="G1" s="294"/>
      <c r="H1" s="295"/>
      <c r="I1" s="296" t="s">
        <v>1</v>
      </c>
      <c r="J1" s="297"/>
      <c r="K1" s="297"/>
      <c r="L1" s="297"/>
      <c r="M1" s="297"/>
      <c r="N1" s="297"/>
      <c r="O1" s="297"/>
      <c r="P1" s="297"/>
      <c r="Q1" s="297"/>
      <c r="R1" s="297"/>
      <c r="S1" s="148"/>
      <c r="T1" s="148"/>
      <c r="U1" s="148"/>
      <c r="V1" s="148"/>
      <c r="W1" s="148"/>
      <c r="X1" s="148"/>
      <c r="Y1" s="148"/>
      <c r="Z1" s="148"/>
    </row>
    <row r="2" spans="1:26" ht="15.75" thickBot="1" x14ac:dyDescent="0.3">
      <c r="A2" s="149">
        <f>'[1]1'!A2</f>
        <v>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7" t="s">
        <v>4</v>
      </c>
      <c r="J2" s="308"/>
      <c r="K2" s="308"/>
      <c r="L2" s="308"/>
      <c r="M2" s="308"/>
      <c r="N2" s="308"/>
      <c r="O2" s="308"/>
      <c r="P2" s="309"/>
      <c r="Q2" s="151" t="s">
        <v>5</v>
      </c>
      <c r="R2" s="150" t="s">
        <v>6</v>
      </c>
      <c r="S2" s="148"/>
      <c r="T2" s="148"/>
      <c r="U2" s="148"/>
      <c r="V2" s="148"/>
      <c r="W2" s="148"/>
      <c r="X2" s="148"/>
      <c r="Y2" s="148"/>
      <c r="Z2" s="148"/>
    </row>
    <row r="3" spans="1:26" ht="15.75" thickBot="1" x14ac:dyDescent="0.3">
      <c r="A3" s="149">
        <f>'[1]1'!A3</f>
        <v>2023</v>
      </c>
      <c r="B3" s="299"/>
      <c r="C3" s="301"/>
      <c r="D3" s="152" t="s">
        <v>9</v>
      </c>
      <c r="E3" s="153" t="s">
        <v>10</v>
      </c>
      <c r="F3" s="154" t="s">
        <v>11</v>
      </c>
      <c r="G3" s="305"/>
      <c r="H3" s="306"/>
      <c r="I3" s="155" t="s">
        <v>13</v>
      </c>
      <c r="J3" s="156" t="s">
        <v>14</v>
      </c>
      <c r="K3" s="156" t="s">
        <v>15</v>
      </c>
      <c r="L3" s="156" t="s">
        <v>16</v>
      </c>
      <c r="M3" s="156" t="s">
        <v>17</v>
      </c>
      <c r="N3" s="157" t="s">
        <v>18</v>
      </c>
      <c r="O3" s="151" t="s">
        <v>19</v>
      </c>
      <c r="P3" s="155" t="s">
        <v>20</v>
      </c>
      <c r="Q3" s="158" t="s">
        <v>21</v>
      </c>
      <c r="R3" s="159" t="s">
        <v>21</v>
      </c>
      <c r="S3" s="148"/>
      <c r="T3" s="148"/>
      <c r="U3" s="148"/>
      <c r="V3" s="148"/>
      <c r="W3" s="148"/>
      <c r="X3" s="148"/>
      <c r="Y3" s="148"/>
      <c r="Z3" s="148"/>
    </row>
    <row r="4" spans="1:26" ht="15.75" thickBot="1" x14ac:dyDescent="0.3">
      <c r="A4" s="160" t="s">
        <v>53</v>
      </c>
      <c r="B4" s="161">
        <v>15</v>
      </c>
      <c r="C4" s="162">
        <f>'[1]3'!C71</f>
        <v>-1225</v>
      </c>
      <c r="D4" s="162">
        <f>'[1]3'!D71</f>
        <v>360</v>
      </c>
      <c r="E4" s="162">
        <f>'[1]3'!E71</f>
        <v>12790</v>
      </c>
      <c r="F4" s="162">
        <f>'[1]3'!F71</f>
        <v>1765</v>
      </c>
      <c r="G4" s="163">
        <f>'[1]3'!H71</f>
        <v>440.21200000000033</v>
      </c>
      <c r="H4" s="164">
        <f>'[1]3'!J71</f>
        <v>0</v>
      </c>
      <c r="I4" s="165">
        <f>'[1]3'!K71</f>
        <v>40545.140000000029</v>
      </c>
      <c r="J4" s="165">
        <f>'[1]3'!L71</f>
        <v>65093.159999999887</v>
      </c>
      <c r="K4" s="165">
        <f>'[1]3'!M71</f>
        <v>-62204.25999999998</v>
      </c>
      <c r="L4" s="165">
        <f>'[1]3'!N71</f>
        <v>24534</v>
      </c>
      <c r="M4" s="165">
        <f>'[1]3'!O71</f>
        <v>31654.950000000012</v>
      </c>
      <c r="N4" s="165">
        <f>'[1]3'!P71</f>
        <v>23396.510000000002</v>
      </c>
      <c r="O4" s="165">
        <f>'[1]3'!Q71</f>
        <v>8.000000000174623E-2</v>
      </c>
      <c r="P4" s="165">
        <f>'[1]3'!R71</f>
        <v>0</v>
      </c>
      <c r="Q4" s="165">
        <f>'[1]3'!S71</f>
        <v>4589.4700000000048</v>
      </c>
      <c r="R4" s="165">
        <f>'[1]3'!T71</f>
        <v>411.01999999999572</v>
      </c>
      <c r="S4" s="148"/>
      <c r="T4" s="148"/>
      <c r="U4" s="148"/>
      <c r="V4" s="148"/>
      <c r="W4" s="148"/>
      <c r="X4" s="148"/>
      <c r="Y4" s="148"/>
      <c r="Z4" s="148"/>
    </row>
    <row r="5" spans="1:26" x14ac:dyDescent="0.25">
      <c r="A5" s="166" t="s">
        <v>58</v>
      </c>
      <c r="B5" s="167">
        <f>B4+1</f>
        <v>16</v>
      </c>
      <c r="C5" s="168"/>
      <c r="D5" s="37">
        <v>167</v>
      </c>
      <c r="E5" s="37"/>
      <c r="F5" s="169"/>
      <c r="G5" s="170"/>
      <c r="H5" s="171"/>
      <c r="I5" s="172"/>
      <c r="J5" s="170"/>
      <c r="K5" s="172"/>
      <c r="L5" s="173"/>
      <c r="M5" s="171"/>
      <c r="N5" s="172"/>
      <c r="O5" s="174"/>
      <c r="P5" s="170"/>
      <c r="Q5" s="172"/>
      <c r="R5" s="172"/>
      <c r="S5" s="148"/>
      <c r="T5" s="148"/>
      <c r="U5" s="148"/>
      <c r="V5" s="148"/>
      <c r="W5" s="148"/>
      <c r="X5" s="148"/>
      <c r="Y5" s="148"/>
      <c r="Z5" s="148"/>
    </row>
    <row r="6" spans="1:26" x14ac:dyDescent="0.25">
      <c r="A6" s="166" t="s">
        <v>22</v>
      </c>
      <c r="B6" s="167">
        <f t="shared" ref="B6:B20" si="0">B5+1</f>
        <v>17</v>
      </c>
      <c r="C6" s="168"/>
      <c r="D6" s="37"/>
      <c r="E6" s="37">
        <v>3710</v>
      </c>
      <c r="F6" s="169"/>
      <c r="G6" s="170"/>
      <c r="H6" s="171"/>
      <c r="I6" s="172"/>
      <c r="J6" s="170"/>
      <c r="K6" s="172"/>
      <c r="L6" s="173"/>
      <c r="M6" s="171"/>
      <c r="N6" s="172"/>
      <c r="O6" s="174"/>
      <c r="P6" s="170"/>
      <c r="Q6" s="172"/>
      <c r="R6" s="172"/>
      <c r="S6" s="148"/>
      <c r="T6" s="148"/>
      <c r="U6" s="148"/>
      <c r="V6" s="148"/>
      <c r="W6" s="148"/>
      <c r="X6" s="148"/>
      <c r="Y6" s="148"/>
      <c r="Z6" s="148"/>
    </row>
    <row r="7" spans="1:26" x14ac:dyDescent="0.25">
      <c r="A7" s="166" t="s">
        <v>22</v>
      </c>
      <c r="B7" s="167">
        <f t="shared" si="0"/>
        <v>18</v>
      </c>
      <c r="C7" s="168"/>
      <c r="D7" s="37"/>
      <c r="E7" s="37">
        <v>250</v>
      </c>
      <c r="F7" s="169"/>
      <c r="G7" s="170"/>
      <c r="H7" s="171"/>
      <c r="I7" s="172"/>
      <c r="J7" s="170"/>
      <c r="K7" s="172"/>
      <c r="L7" s="173"/>
      <c r="M7" s="171"/>
      <c r="N7" s="172"/>
      <c r="O7" s="174"/>
      <c r="P7" s="170"/>
      <c r="Q7" s="172"/>
      <c r="R7" s="172"/>
      <c r="S7" s="148"/>
      <c r="T7" s="148"/>
      <c r="U7" s="148"/>
      <c r="V7" s="148"/>
      <c r="W7" s="148"/>
      <c r="X7" s="148"/>
      <c r="Y7" s="148"/>
      <c r="Z7" s="148"/>
    </row>
    <row r="8" spans="1:26" x14ac:dyDescent="0.25">
      <c r="A8" s="166" t="s">
        <v>23</v>
      </c>
      <c r="B8" s="167">
        <f t="shared" si="0"/>
        <v>19</v>
      </c>
      <c r="C8" s="168"/>
      <c r="D8" s="169"/>
      <c r="E8" s="37"/>
      <c r="F8" s="169">
        <v>1512</v>
      </c>
      <c r="G8" s="170"/>
      <c r="H8" s="171"/>
      <c r="I8" s="172"/>
      <c r="J8" s="170"/>
      <c r="K8" s="172"/>
      <c r="L8" s="173"/>
      <c r="M8" s="171"/>
      <c r="N8" s="172"/>
      <c r="O8" s="174"/>
      <c r="P8" s="170"/>
      <c r="Q8" s="172"/>
      <c r="R8" s="172"/>
      <c r="S8" s="148"/>
      <c r="T8" s="148"/>
      <c r="U8" s="148"/>
      <c r="V8" s="148"/>
      <c r="W8" s="148"/>
      <c r="X8" s="148"/>
      <c r="Y8" s="148"/>
      <c r="Z8" s="148"/>
    </row>
    <row r="9" spans="1:26" x14ac:dyDescent="0.25">
      <c r="A9" s="166" t="s">
        <v>29</v>
      </c>
      <c r="B9" s="167">
        <f t="shared" si="0"/>
        <v>20</v>
      </c>
      <c r="C9" s="168"/>
      <c r="D9" s="169"/>
      <c r="E9" s="175"/>
      <c r="F9" s="176"/>
      <c r="G9" s="170"/>
      <c r="H9" s="171"/>
      <c r="I9" s="172"/>
      <c r="J9" s="170"/>
      <c r="K9" s="172"/>
      <c r="L9" s="173"/>
      <c r="M9" s="171"/>
      <c r="N9" s="172"/>
      <c r="O9" s="174">
        <v>7000.08</v>
      </c>
      <c r="P9" s="170"/>
      <c r="Q9" s="172"/>
      <c r="R9" s="172"/>
      <c r="S9" s="148"/>
      <c r="T9" s="148"/>
      <c r="U9" s="148"/>
      <c r="V9" s="148"/>
      <c r="W9" s="148"/>
      <c r="X9" s="148"/>
      <c r="Y9" s="148"/>
      <c r="Z9" s="148"/>
    </row>
    <row r="10" spans="1:26" x14ac:dyDescent="0.25">
      <c r="A10" s="166" t="s">
        <v>59</v>
      </c>
      <c r="B10" s="167">
        <f t="shared" si="0"/>
        <v>21</v>
      </c>
      <c r="C10" s="168"/>
      <c r="D10" s="169">
        <v>950</v>
      </c>
      <c r="E10" s="175"/>
      <c r="F10" s="176"/>
      <c r="G10" s="170"/>
      <c r="H10" s="171"/>
      <c r="I10" s="172"/>
      <c r="J10" s="170"/>
      <c r="K10" s="172"/>
      <c r="L10" s="173"/>
      <c r="M10" s="171"/>
      <c r="N10" s="172"/>
      <c r="O10" s="174"/>
      <c r="P10" s="170"/>
      <c r="Q10" s="172"/>
      <c r="R10" s="172"/>
      <c r="S10" s="148"/>
      <c r="T10" s="148"/>
      <c r="U10" s="148"/>
      <c r="V10" s="148"/>
      <c r="W10" s="148"/>
      <c r="X10" s="148"/>
      <c r="Y10" s="148"/>
      <c r="Z10" s="148"/>
    </row>
    <row r="11" spans="1:26" x14ac:dyDescent="0.25">
      <c r="A11" s="166"/>
      <c r="B11" s="167">
        <f t="shared" si="0"/>
        <v>22</v>
      </c>
      <c r="C11" s="168"/>
      <c r="D11" s="169"/>
      <c r="E11" s="175"/>
      <c r="F11" s="176"/>
      <c r="G11" s="170"/>
      <c r="H11" s="171"/>
      <c r="I11" s="172"/>
      <c r="J11" s="170"/>
      <c r="K11" s="172"/>
      <c r="L11" s="173"/>
      <c r="M11" s="171"/>
      <c r="N11" s="172"/>
      <c r="O11" s="174"/>
      <c r="P11" s="170"/>
      <c r="Q11" s="172"/>
      <c r="R11" s="172"/>
      <c r="S11" s="148"/>
      <c r="T11" s="148"/>
      <c r="U11" s="148"/>
      <c r="V11" s="148"/>
      <c r="W11" s="148"/>
      <c r="X11" s="148"/>
      <c r="Y11" s="148"/>
      <c r="Z11" s="148"/>
    </row>
    <row r="12" spans="1:26" x14ac:dyDescent="0.25">
      <c r="A12" s="166"/>
      <c r="B12" s="167">
        <f t="shared" si="0"/>
        <v>23</v>
      </c>
      <c r="C12" s="168"/>
      <c r="D12" s="169"/>
      <c r="E12" s="175"/>
      <c r="F12" s="176"/>
      <c r="G12" s="170"/>
      <c r="H12" s="171"/>
      <c r="I12" s="172"/>
      <c r="J12" s="170"/>
      <c r="K12" s="172"/>
      <c r="L12" s="173"/>
      <c r="M12" s="171"/>
      <c r="N12" s="172"/>
      <c r="O12" s="174"/>
      <c r="P12" s="170"/>
      <c r="Q12" s="172"/>
      <c r="R12" s="172"/>
      <c r="S12" s="148"/>
      <c r="T12" s="148"/>
      <c r="U12" s="148"/>
      <c r="V12" s="148"/>
      <c r="W12" s="148"/>
      <c r="X12" s="148"/>
      <c r="Y12" s="148"/>
      <c r="Z12" s="148"/>
    </row>
    <row r="13" spans="1:26" x14ac:dyDescent="0.25">
      <c r="A13" s="166"/>
      <c r="B13" s="167">
        <f t="shared" si="0"/>
        <v>24</v>
      </c>
      <c r="C13" s="168"/>
      <c r="D13" s="169"/>
      <c r="E13" s="175"/>
      <c r="F13" s="176"/>
      <c r="G13" s="170"/>
      <c r="H13" s="171"/>
      <c r="I13" s="172"/>
      <c r="J13" s="170"/>
      <c r="K13" s="172"/>
      <c r="L13" s="173"/>
      <c r="M13" s="171"/>
      <c r="N13" s="172"/>
      <c r="O13" s="174"/>
      <c r="P13" s="170"/>
      <c r="Q13" s="172"/>
      <c r="R13" s="172"/>
      <c r="S13" s="148"/>
      <c r="T13" s="148"/>
      <c r="U13" s="148"/>
      <c r="V13" s="148"/>
      <c r="W13" s="148"/>
      <c r="X13" s="148"/>
      <c r="Y13" s="148"/>
      <c r="Z13" s="148"/>
    </row>
    <row r="14" spans="1:26" x14ac:dyDescent="0.25">
      <c r="A14" s="166"/>
      <c r="B14" s="167">
        <f t="shared" si="0"/>
        <v>25</v>
      </c>
      <c r="C14" s="168"/>
      <c r="D14" s="169"/>
      <c r="E14" s="175"/>
      <c r="F14" s="176"/>
      <c r="G14" s="170"/>
      <c r="H14" s="171"/>
      <c r="I14" s="172"/>
      <c r="J14" s="170"/>
      <c r="K14" s="172"/>
      <c r="L14" s="173"/>
      <c r="M14" s="171"/>
      <c r="N14" s="172"/>
      <c r="O14" s="174"/>
      <c r="P14" s="170"/>
      <c r="Q14" s="172"/>
      <c r="R14" s="172"/>
      <c r="S14" s="148"/>
      <c r="T14" s="148"/>
      <c r="U14" s="148"/>
      <c r="V14" s="148"/>
      <c r="W14" s="148"/>
      <c r="X14" s="148"/>
      <c r="Y14" s="148"/>
      <c r="Z14" s="148"/>
    </row>
    <row r="15" spans="1:26" x14ac:dyDescent="0.25">
      <c r="A15" s="166"/>
      <c r="B15" s="167">
        <f t="shared" si="0"/>
        <v>26</v>
      </c>
      <c r="C15" s="168"/>
      <c r="D15" s="169"/>
      <c r="E15" s="175"/>
      <c r="F15" s="176"/>
      <c r="G15" s="170"/>
      <c r="H15" s="171"/>
      <c r="I15" s="172"/>
      <c r="J15" s="170"/>
      <c r="K15" s="172"/>
      <c r="L15" s="173"/>
      <c r="M15" s="171"/>
      <c r="N15" s="172"/>
      <c r="O15" s="174"/>
      <c r="P15" s="170"/>
      <c r="Q15" s="172"/>
      <c r="R15" s="172"/>
      <c r="S15" s="148"/>
      <c r="T15" s="148"/>
      <c r="U15" s="148"/>
      <c r="V15" s="148"/>
      <c r="W15" s="148"/>
      <c r="X15" s="148"/>
      <c r="Y15" s="148"/>
      <c r="Z15" s="148"/>
    </row>
    <row r="16" spans="1:26" x14ac:dyDescent="0.25">
      <c r="A16" s="166"/>
      <c r="B16" s="167">
        <f t="shared" si="0"/>
        <v>27</v>
      </c>
      <c r="C16" s="168"/>
      <c r="D16" s="169"/>
      <c r="E16" s="175"/>
      <c r="F16" s="176"/>
      <c r="G16" s="170"/>
      <c r="H16" s="171"/>
      <c r="I16" s="172"/>
      <c r="J16" s="170"/>
      <c r="K16" s="172"/>
      <c r="L16" s="173"/>
      <c r="M16" s="171"/>
      <c r="N16" s="172"/>
      <c r="O16" s="174"/>
      <c r="P16" s="170"/>
      <c r="Q16" s="172"/>
      <c r="R16" s="172"/>
      <c r="S16" s="148"/>
      <c r="T16" s="148"/>
      <c r="U16" s="148"/>
      <c r="V16" s="148"/>
      <c r="W16" s="148"/>
      <c r="X16" s="148"/>
      <c r="Y16" s="148"/>
      <c r="Z16" s="148"/>
    </row>
    <row r="17" spans="1:26" x14ac:dyDescent="0.25">
      <c r="A17" s="166" t="s">
        <v>22</v>
      </c>
      <c r="B17" s="167">
        <f t="shared" si="0"/>
        <v>28</v>
      </c>
      <c r="C17" s="168"/>
      <c r="D17" s="169"/>
      <c r="E17" s="175"/>
      <c r="F17" s="176"/>
      <c r="G17" s="170"/>
      <c r="H17" s="171"/>
      <c r="I17" s="172"/>
      <c r="J17" s="170"/>
      <c r="K17" s="172"/>
      <c r="L17" s="173"/>
      <c r="M17" s="171"/>
      <c r="N17" s="172"/>
      <c r="O17" s="174"/>
      <c r="P17" s="170"/>
      <c r="Q17" s="172"/>
      <c r="R17" s="172"/>
      <c r="S17" s="148"/>
      <c r="T17" s="148"/>
      <c r="U17" s="148"/>
      <c r="V17" s="148"/>
      <c r="W17" s="148"/>
      <c r="X17" s="148"/>
      <c r="Y17" s="148"/>
      <c r="Z17" s="148"/>
    </row>
    <row r="18" spans="1:26" x14ac:dyDescent="0.25">
      <c r="A18" s="166" t="s">
        <v>23</v>
      </c>
      <c r="B18" s="167">
        <f t="shared" si="0"/>
        <v>29</v>
      </c>
      <c r="C18" s="168"/>
      <c r="D18" s="169"/>
      <c r="E18" s="175"/>
      <c r="F18" s="176"/>
      <c r="G18" s="170"/>
      <c r="H18" s="171"/>
      <c r="I18" s="172"/>
      <c r="J18" s="170"/>
      <c r="K18" s="172"/>
      <c r="L18" s="173"/>
      <c r="M18" s="171"/>
      <c r="N18" s="172"/>
      <c r="O18" s="174"/>
      <c r="P18" s="170"/>
      <c r="Q18" s="172"/>
      <c r="R18" s="172"/>
      <c r="S18" s="148"/>
      <c r="T18" s="148"/>
      <c r="U18" s="148"/>
      <c r="V18" s="148"/>
      <c r="W18" s="148"/>
      <c r="X18" s="148"/>
      <c r="Y18" s="148"/>
      <c r="Z18" s="148"/>
    </row>
    <row r="19" spans="1:26" x14ac:dyDescent="0.25">
      <c r="A19" s="166" t="s">
        <v>29</v>
      </c>
      <c r="B19" s="167">
        <f t="shared" si="0"/>
        <v>30</v>
      </c>
      <c r="C19" s="168"/>
      <c r="D19" s="169"/>
      <c r="E19" s="175"/>
      <c r="F19" s="176"/>
      <c r="G19" s="170"/>
      <c r="H19" s="171"/>
      <c r="I19" s="172"/>
      <c r="J19" s="170"/>
      <c r="K19" s="172"/>
      <c r="L19" s="173"/>
      <c r="M19" s="171"/>
      <c r="N19" s="172"/>
      <c r="O19" s="174"/>
      <c r="P19" s="170"/>
      <c r="Q19" s="172"/>
      <c r="R19" s="172"/>
      <c r="S19" s="148"/>
      <c r="T19" s="148"/>
      <c r="U19" s="148"/>
      <c r="V19" s="148"/>
      <c r="W19" s="148"/>
      <c r="X19" s="148"/>
      <c r="Y19" s="148"/>
      <c r="Z19" s="148"/>
    </row>
    <row r="20" spans="1:26" ht="15.75" thickBot="1" x14ac:dyDescent="0.3">
      <c r="A20" s="166" t="s">
        <v>30</v>
      </c>
      <c r="B20" s="167">
        <f t="shared" si="0"/>
        <v>31</v>
      </c>
      <c r="C20" s="168"/>
      <c r="D20" s="169"/>
      <c r="E20" s="175"/>
      <c r="F20" s="176"/>
      <c r="G20" s="170"/>
      <c r="H20" s="171"/>
      <c r="I20" s="172"/>
      <c r="J20" s="170"/>
      <c r="K20" s="172"/>
      <c r="L20" s="173"/>
      <c r="M20" s="171"/>
      <c r="N20" s="172"/>
      <c r="O20" s="177"/>
      <c r="P20" s="170"/>
      <c r="Q20" s="172"/>
      <c r="R20" s="172"/>
      <c r="S20" s="148"/>
      <c r="T20" s="148"/>
      <c r="U20" s="148"/>
      <c r="V20" s="148"/>
      <c r="W20" s="148"/>
      <c r="X20" s="148"/>
      <c r="Y20" s="148"/>
      <c r="Z20" s="148"/>
    </row>
    <row r="21" spans="1:26" ht="15.75" thickBot="1" x14ac:dyDescent="0.3">
      <c r="A21" s="310" t="s">
        <v>31</v>
      </c>
      <c r="B21" s="311"/>
      <c r="C21" s="162">
        <f t="shared" ref="C21:R21" si="1">SUM(C4:C20)</f>
        <v>-1225</v>
      </c>
      <c r="D21" s="162">
        <f t="shared" si="1"/>
        <v>1477</v>
      </c>
      <c r="E21" s="162">
        <f t="shared" si="1"/>
        <v>16750</v>
      </c>
      <c r="F21" s="162">
        <f t="shared" si="1"/>
        <v>3277</v>
      </c>
      <c r="G21" s="163">
        <f t="shared" si="1"/>
        <v>440.21200000000033</v>
      </c>
      <c r="H21" s="165">
        <f t="shared" si="1"/>
        <v>0</v>
      </c>
      <c r="I21" s="165">
        <f t="shared" si="1"/>
        <v>40545.140000000029</v>
      </c>
      <c r="J21" s="165">
        <f t="shared" si="1"/>
        <v>65093.159999999887</v>
      </c>
      <c r="K21" s="165">
        <f t="shared" si="1"/>
        <v>-62204.25999999998</v>
      </c>
      <c r="L21" s="165">
        <f t="shared" si="1"/>
        <v>24534</v>
      </c>
      <c r="M21" s="165">
        <f t="shared" si="1"/>
        <v>31654.950000000012</v>
      </c>
      <c r="N21" s="165">
        <f t="shared" si="1"/>
        <v>23396.510000000002</v>
      </c>
      <c r="O21" s="165">
        <f t="shared" si="1"/>
        <v>7000.1600000000017</v>
      </c>
      <c r="P21" s="165">
        <f t="shared" si="1"/>
        <v>0</v>
      </c>
      <c r="Q21" s="165">
        <f t="shared" si="1"/>
        <v>4589.4700000000048</v>
      </c>
      <c r="R21" s="165">
        <f t="shared" si="1"/>
        <v>411.01999999999572</v>
      </c>
      <c r="S21" s="148"/>
      <c r="T21" s="148"/>
      <c r="U21" s="148"/>
      <c r="V21" s="148"/>
      <c r="W21" s="148"/>
      <c r="X21" s="148"/>
      <c r="Y21" s="148"/>
      <c r="Z21" s="148"/>
    </row>
    <row r="22" spans="1:26" ht="15.75" thickBot="1" x14ac:dyDescent="0.3">
      <c r="A22" s="178" t="s">
        <v>32</v>
      </c>
      <c r="B22" s="179">
        <v>6</v>
      </c>
      <c r="C22" s="179"/>
      <c r="D22" s="180"/>
      <c r="E22" s="181"/>
      <c r="F22" s="182"/>
      <c r="G22" s="183"/>
      <c r="H22" s="184"/>
      <c r="I22" s="185"/>
      <c r="J22" s="183"/>
      <c r="K22" s="185"/>
      <c r="L22" s="185"/>
      <c r="M22" s="184"/>
      <c r="N22" s="185"/>
      <c r="O22" s="186"/>
      <c r="P22" s="183"/>
      <c r="Q22" s="185"/>
      <c r="R22" s="185"/>
      <c r="S22" s="148"/>
      <c r="T22" s="148"/>
      <c r="U22" s="148"/>
      <c r="V22" s="148"/>
      <c r="W22" s="148"/>
      <c r="X22" s="148"/>
      <c r="Y22" s="148"/>
      <c r="Z22" s="148"/>
    </row>
    <row r="23" spans="1:26" x14ac:dyDescent="0.25">
      <c r="A23" s="34"/>
      <c r="B23" s="187">
        <f>B22+1</f>
        <v>7</v>
      </c>
      <c r="C23" s="188"/>
      <c r="D23" s="169"/>
      <c r="E23" s="189"/>
      <c r="F23" s="176"/>
      <c r="G23" s="170"/>
      <c r="H23" s="171"/>
      <c r="I23" s="172"/>
      <c r="J23" s="170"/>
      <c r="K23" s="172"/>
      <c r="L23" s="172"/>
      <c r="M23" s="171"/>
      <c r="N23" s="172"/>
      <c r="O23" s="174"/>
      <c r="P23" s="170"/>
      <c r="Q23" s="172"/>
      <c r="R23" s="172"/>
      <c r="S23" s="148"/>
      <c r="T23" s="148"/>
      <c r="U23" s="148"/>
      <c r="V23" s="148"/>
      <c r="W23" s="148"/>
      <c r="X23" s="148"/>
      <c r="Y23" s="148"/>
      <c r="Z23" s="148"/>
    </row>
    <row r="24" spans="1:26" x14ac:dyDescent="0.25">
      <c r="A24" s="34" t="s">
        <v>36</v>
      </c>
      <c r="B24" s="187">
        <f>B23+1</f>
        <v>8</v>
      </c>
      <c r="C24" s="188"/>
      <c r="D24" s="169"/>
      <c r="E24" s="189">
        <v>-16750</v>
      </c>
      <c r="F24" s="176"/>
      <c r="G24" s="170"/>
      <c r="H24" s="171"/>
      <c r="I24" s="172"/>
      <c r="J24" s="170">
        <v>16750</v>
      </c>
      <c r="K24" s="172"/>
      <c r="L24" s="172"/>
      <c r="M24" s="171"/>
      <c r="N24" s="172"/>
      <c r="O24" s="174"/>
      <c r="P24" s="170"/>
      <c r="Q24" s="172"/>
      <c r="R24" s="172"/>
      <c r="S24" s="148"/>
      <c r="T24" s="148"/>
      <c r="U24" s="148"/>
      <c r="V24" s="148"/>
      <c r="W24" s="148"/>
      <c r="X24" s="148"/>
      <c r="Y24" s="148"/>
      <c r="Z24" s="148"/>
    </row>
    <row r="25" spans="1:26" x14ac:dyDescent="0.25">
      <c r="A25" s="34" t="s">
        <v>38</v>
      </c>
      <c r="B25" s="187">
        <f t="shared" ref="B25:B41" si="2">B24+1</f>
        <v>9</v>
      </c>
      <c r="C25" s="188"/>
      <c r="D25" s="169"/>
      <c r="E25" s="189"/>
      <c r="F25" s="176"/>
      <c r="G25" s="170">
        <v>-440</v>
      </c>
      <c r="H25" s="171"/>
      <c r="I25" s="172"/>
      <c r="J25" s="170"/>
      <c r="K25" s="172"/>
      <c r="L25" s="172"/>
      <c r="M25" s="171"/>
      <c r="N25" s="172"/>
      <c r="O25" s="174"/>
      <c r="P25" s="170"/>
      <c r="Q25" s="172">
        <v>440</v>
      </c>
      <c r="R25" s="172"/>
      <c r="S25" s="148"/>
      <c r="T25" s="148"/>
      <c r="U25" s="148"/>
      <c r="V25" s="148"/>
      <c r="W25" s="148"/>
      <c r="X25" s="148"/>
      <c r="Y25" s="148"/>
      <c r="Z25" s="148"/>
    </row>
    <row r="26" spans="1:26" x14ac:dyDescent="0.25">
      <c r="A26" s="166" t="s">
        <v>39</v>
      </c>
      <c r="B26" s="187">
        <f t="shared" si="2"/>
        <v>10</v>
      </c>
      <c r="C26" s="188"/>
      <c r="D26" s="169"/>
      <c r="E26" s="189"/>
      <c r="F26" s="176"/>
      <c r="G26" s="170"/>
      <c r="H26" s="171"/>
      <c r="I26" s="172"/>
      <c r="J26" s="170">
        <v>7000.08</v>
      </c>
      <c r="K26" s="172"/>
      <c r="L26" s="172"/>
      <c r="M26" s="171"/>
      <c r="N26" s="172"/>
      <c r="O26" s="174">
        <v>-7000.08</v>
      </c>
      <c r="P26" s="170"/>
      <c r="Q26" s="172"/>
      <c r="R26" s="172"/>
      <c r="S26" s="148"/>
      <c r="T26" s="148"/>
      <c r="U26" s="148"/>
      <c r="V26" s="148"/>
      <c r="W26" s="148"/>
      <c r="X26" s="148"/>
      <c r="Y26" s="148"/>
      <c r="Z26" s="148"/>
    </row>
    <row r="27" spans="1:26" x14ac:dyDescent="0.25">
      <c r="A27" s="34"/>
      <c r="B27" s="187">
        <f t="shared" si="2"/>
        <v>11</v>
      </c>
      <c r="C27" s="188"/>
      <c r="D27" s="169"/>
      <c r="E27" s="189"/>
      <c r="F27" s="176"/>
      <c r="G27" s="170"/>
      <c r="H27" s="171"/>
      <c r="I27" s="172"/>
      <c r="J27" s="170"/>
      <c r="K27" s="172"/>
      <c r="L27" s="172"/>
      <c r="M27" s="171"/>
      <c r="N27" s="172"/>
      <c r="O27" s="174"/>
      <c r="P27" s="170"/>
      <c r="Q27" s="172"/>
      <c r="R27" s="172"/>
      <c r="S27" s="148"/>
      <c r="T27" s="148"/>
      <c r="U27" s="148"/>
      <c r="V27" s="148"/>
      <c r="W27" s="148"/>
      <c r="X27" s="148"/>
      <c r="Y27" s="148"/>
      <c r="Z27" s="148"/>
    </row>
    <row r="28" spans="1:26" x14ac:dyDescent="0.25">
      <c r="A28" s="34"/>
      <c r="B28" s="187">
        <f t="shared" si="2"/>
        <v>12</v>
      </c>
      <c r="C28" s="188"/>
      <c r="D28" s="169"/>
      <c r="E28" s="189"/>
      <c r="F28" s="176"/>
      <c r="G28" s="170"/>
      <c r="H28" s="171"/>
      <c r="I28" s="172"/>
      <c r="J28" s="170"/>
      <c r="K28" s="172"/>
      <c r="L28" s="172"/>
      <c r="M28" s="171"/>
      <c r="N28" s="172"/>
      <c r="O28" s="174"/>
      <c r="P28" s="170"/>
      <c r="Q28" s="172"/>
      <c r="R28" s="172"/>
      <c r="S28" s="148"/>
      <c r="T28" s="148"/>
      <c r="U28" s="148"/>
      <c r="V28" s="148"/>
      <c r="W28" s="148"/>
      <c r="X28" s="148"/>
      <c r="Y28" s="148"/>
      <c r="Z28" s="148"/>
    </row>
    <row r="29" spans="1:26" x14ac:dyDescent="0.25">
      <c r="A29" s="34"/>
      <c r="B29" s="187">
        <f t="shared" si="2"/>
        <v>13</v>
      </c>
      <c r="C29" s="188"/>
      <c r="D29" s="169"/>
      <c r="E29" s="189"/>
      <c r="F29" s="176"/>
      <c r="G29" s="170"/>
      <c r="H29" s="171"/>
      <c r="I29" s="172"/>
      <c r="J29" s="170"/>
      <c r="K29" s="172"/>
      <c r="L29" s="172"/>
      <c r="M29" s="171"/>
      <c r="N29" s="172"/>
      <c r="O29" s="174"/>
      <c r="P29" s="170"/>
      <c r="Q29" s="172"/>
      <c r="R29" s="172"/>
      <c r="S29" s="148"/>
      <c r="T29" s="148"/>
      <c r="U29" s="148"/>
      <c r="V29" s="148"/>
      <c r="W29" s="148"/>
      <c r="X29" s="148"/>
      <c r="Y29" s="148"/>
      <c r="Z29" s="148"/>
    </row>
    <row r="30" spans="1:26" x14ac:dyDescent="0.25">
      <c r="A30" s="34"/>
      <c r="B30" s="187">
        <f t="shared" si="2"/>
        <v>14</v>
      </c>
      <c r="C30" s="188"/>
      <c r="D30" s="169"/>
      <c r="E30" s="189"/>
      <c r="F30" s="176"/>
      <c r="G30" s="170"/>
      <c r="H30" s="171"/>
      <c r="I30" s="172"/>
      <c r="J30" s="170"/>
      <c r="K30" s="172"/>
      <c r="L30" s="172"/>
      <c r="M30" s="171"/>
      <c r="N30" s="172"/>
      <c r="O30" s="174"/>
      <c r="P30" s="170"/>
      <c r="Q30" s="172"/>
      <c r="R30" s="172"/>
      <c r="S30" s="148"/>
      <c r="T30" s="148"/>
      <c r="U30" s="148"/>
      <c r="V30" s="148"/>
      <c r="W30" s="148"/>
      <c r="X30" s="148"/>
      <c r="Y30" s="148"/>
      <c r="Z30" s="148"/>
    </row>
    <row r="31" spans="1:26" x14ac:dyDescent="0.25">
      <c r="A31" s="34"/>
      <c r="B31" s="187">
        <f t="shared" si="2"/>
        <v>15</v>
      </c>
      <c r="C31" s="188"/>
      <c r="D31" s="169"/>
      <c r="E31" s="189"/>
      <c r="F31" s="176"/>
      <c r="G31" s="170"/>
      <c r="H31" s="171"/>
      <c r="I31" s="172"/>
      <c r="J31" s="170"/>
      <c r="K31" s="172"/>
      <c r="L31" s="172"/>
      <c r="M31" s="171"/>
      <c r="N31" s="172"/>
      <c r="O31" s="174"/>
      <c r="P31" s="170"/>
      <c r="Q31" s="172"/>
      <c r="R31" s="172"/>
      <c r="S31" s="148"/>
      <c r="T31" s="148"/>
      <c r="U31" s="148"/>
      <c r="V31" s="148"/>
      <c r="W31" s="148"/>
      <c r="X31" s="148"/>
      <c r="Y31" s="148"/>
      <c r="Z31" s="148"/>
    </row>
    <row r="32" spans="1:26" x14ac:dyDescent="0.25">
      <c r="A32" s="34"/>
      <c r="B32" s="187">
        <f t="shared" si="2"/>
        <v>16</v>
      </c>
      <c r="C32" s="188"/>
      <c r="D32" s="169"/>
      <c r="E32" s="189"/>
      <c r="F32" s="176"/>
      <c r="G32" s="170"/>
      <c r="H32" s="171"/>
      <c r="I32" s="172"/>
      <c r="J32" s="170"/>
      <c r="K32" s="172"/>
      <c r="L32" s="172"/>
      <c r="M32" s="171"/>
      <c r="N32" s="172"/>
      <c r="O32" s="174"/>
      <c r="P32" s="170"/>
      <c r="Q32" s="172"/>
      <c r="R32" s="172"/>
      <c r="S32" s="148"/>
      <c r="T32" s="148"/>
      <c r="U32" s="148"/>
      <c r="V32" s="148"/>
      <c r="W32" s="148"/>
      <c r="X32" s="148"/>
      <c r="Y32" s="148"/>
      <c r="Z32" s="148"/>
    </row>
    <row r="33" spans="1:26" x14ac:dyDescent="0.25">
      <c r="A33" s="166"/>
      <c r="B33" s="187">
        <f t="shared" si="2"/>
        <v>17</v>
      </c>
      <c r="C33" s="188"/>
      <c r="D33" s="169"/>
      <c r="E33" s="189"/>
      <c r="F33" s="176"/>
      <c r="G33" s="170"/>
      <c r="H33" s="171"/>
      <c r="I33" s="172"/>
      <c r="J33" s="170"/>
      <c r="K33" s="172"/>
      <c r="L33" s="172"/>
      <c r="M33" s="171"/>
      <c r="N33" s="172"/>
      <c r="O33" s="174"/>
      <c r="P33" s="170"/>
      <c r="Q33" s="172"/>
      <c r="R33" s="172"/>
      <c r="S33" s="148"/>
      <c r="T33" s="148"/>
      <c r="U33" s="148"/>
      <c r="V33" s="148"/>
      <c r="W33" s="148"/>
      <c r="X33" s="148"/>
      <c r="Y33" s="148"/>
      <c r="Z33" s="148"/>
    </row>
    <row r="34" spans="1:26" x14ac:dyDescent="0.25">
      <c r="A34" s="34" t="s">
        <v>34</v>
      </c>
      <c r="B34" s="187">
        <f t="shared" si="2"/>
        <v>18</v>
      </c>
      <c r="C34" s="188"/>
      <c r="D34" s="169"/>
      <c r="E34" s="189"/>
      <c r="F34" s="176"/>
      <c r="G34" s="170"/>
      <c r="H34" s="171"/>
      <c r="I34" s="172"/>
      <c r="J34" s="170"/>
      <c r="K34" s="172"/>
      <c r="L34" s="172"/>
      <c r="M34" s="171"/>
      <c r="N34" s="172"/>
      <c r="O34" s="174"/>
      <c r="P34" s="170"/>
      <c r="Q34" s="172"/>
      <c r="R34" s="172"/>
      <c r="S34" s="148"/>
      <c r="T34" s="148"/>
      <c r="U34" s="148"/>
      <c r="V34" s="148"/>
      <c r="W34" s="148"/>
      <c r="X34" s="148"/>
      <c r="Y34" s="148"/>
      <c r="Z34" s="148"/>
    </row>
    <row r="35" spans="1:26" x14ac:dyDescent="0.25">
      <c r="A35" s="34" t="s">
        <v>35</v>
      </c>
      <c r="B35" s="187">
        <f t="shared" si="2"/>
        <v>19</v>
      </c>
      <c r="C35" s="188"/>
      <c r="D35" s="169"/>
      <c r="E35" s="189"/>
      <c r="F35" s="176"/>
      <c r="G35" s="170"/>
      <c r="H35" s="171"/>
      <c r="I35" s="172"/>
      <c r="J35" s="170"/>
      <c r="K35" s="172"/>
      <c r="L35" s="172"/>
      <c r="M35" s="171"/>
      <c r="N35" s="172"/>
      <c r="O35" s="174"/>
      <c r="P35" s="170"/>
      <c r="Q35" s="172"/>
      <c r="R35" s="172"/>
      <c r="S35" s="148"/>
      <c r="T35" s="148"/>
      <c r="U35" s="148"/>
      <c r="V35" s="148"/>
      <c r="W35" s="148"/>
      <c r="X35" s="148"/>
      <c r="Y35" s="148"/>
      <c r="Z35" s="148"/>
    </row>
    <row r="36" spans="1:26" x14ac:dyDescent="0.25">
      <c r="A36" s="34" t="s">
        <v>36</v>
      </c>
      <c r="B36" s="187">
        <f t="shared" si="2"/>
        <v>20</v>
      </c>
      <c r="C36" s="188"/>
      <c r="D36" s="169"/>
      <c r="E36" s="189"/>
      <c r="F36" s="176"/>
      <c r="G36" s="170"/>
      <c r="H36" s="171"/>
      <c r="I36" s="172"/>
      <c r="J36" s="170"/>
      <c r="K36" s="172"/>
      <c r="L36" s="172"/>
      <c r="M36" s="171"/>
      <c r="N36" s="172"/>
      <c r="O36" s="174"/>
      <c r="P36" s="170"/>
      <c r="Q36" s="172"/>
      <c r="R36" s="172"/>
      <c r="S36" s="148"/>
      <c r="T36" s="148"/>
      <c r="U36" s="148"/>
      <c r="V36" s="148"/>
      <c r="W36" s="148"/>
      <c r="X36" s="148"/>
      <c r="Y36" s="148"/>
      <c r="Z36" s="148"/>
    </row>
    <row r="37" spans="1:26" x14ac:dyDescent="0.25">
      <c r="A37" s="34" t="s">
        <v>37</v>
      </c>
      <c r="B37" s="187">
        <f t="shared" si="2"/>
        <v>21</v>
      </c>
      <c r="C37" s="188"/>
      <c r="D37" s="169"/>
      <c r="E37" s="189"/>
      <c r="F37" s="176"/>
      <c r="G37" s="170"/>
      <c r="H37" s="171"/>
      <c r="I37" s="172"/>
      <c r="J37" s="170"/>
      <c r="K37" s="172"/>
      <c r="L37" s="172"/>
      <c r="M37" s="171"/>
      <c r="N37" s="172"/>
      <c r="O37" s="174"/>
      <c r="P37" s="170"/>
      <c r="Q37" s="172"/>
      <c r="R37" s="172"/>
      <c r="S37" s="148"/>
      <c r="T37" s="148"/>
      <c r="U37" s="148"/>
      <c r="V37" s="148"/>
      <c r="W37" s="148"/>
      <c r="X37" s="148"/>
      <c r="Y37" s="148"/>
      <c r="Z37" s="148"/>
    </row>
    <row r="38" spans="1:26" x14ac:dyDescent="0.25">
      <c r="A38" s="34" t="s">
        <v>38</v>
      </c>
      <c r="B38" s="187">
        <f t="shared" si="2"/>
        <v>22</v>
      </c>
      <c r="C38" s="188"/>
      <c r="D38" s="169"/>
      <c r="E38" s="189"/>
      <c r="F38" s="176"/>
      <c r="G38" s="170"/>
      <c r="H38" s="171"/>
      <c r="I38" s="172"/>
      <c r="J38" s="170"/>
      <c r="K38" s="172"/>
      <c r="L38" s="172"/>
      <c r="M38" s="171"/>
      <c r="N38" s="172"/>
      <c r="O38" s="174"/>
      <c r="P38" s="170"/>
      <c r="Q38" s="172"/>
      <c r="R38" s="172"/>
      <c r="S38" s="148"/>
      <c r="T38" s="148"/>
      <c r="U38" s="148"/>
      <c r="V38" s="148"/>
      <c r="W38" s="148"/>
      <c r="X38" s="148"/>
      <c r="Y38" s="148"/>
      <c r="Z38" s="148"/>
    </row>
    <row r="39" spans="1:26" x14ac:dyDescent="0.25">
      <c r="A39" s="166"/>
      <c r="B39" s="187">
        <f t="shared" si="2"/>
        <v>23</v>
      </c>
      <c r="C39" s="188"/>
      <c r="D39" s="169"/>
      <c r="E39" s="189"/>
      <c r="F39" s="176"/>
      <c r="G39" s="170"/>
      <c r="H39" s="171"/>
      <c r="I39" s="172"/>
      <c r="J39" s="170"/>
      <c r="K39" s="172"/>
      <c r="L39" s="172"/>
      <c r="M39" s="171"/>
      <c r="N39" s="172"/>
      <c r="O39" s="174"/>
      <c r="P39" s="170"/>
      <c r="Q39" s="172"/>
      <c r="R39" s="172"/>
      <c r="S39" s="148"/>
      <c r="T39" s="148"/>
      <c r="U39" s="148"/>
      <c r="V39" s="148"/>
      <c r="W39" s="148"/>
      <c r="X39" s="148"/>
      <c r="Y39" s="148"/>
      <c r="Z39" s="148"/>
    </row>
    <row r="40" spans="1:26" x14ac:dyDescent="0.25">
      <c r="A40" s="166" t="s">
        <v>39</v>
      </c>
      <c r="B40" s="187">
        <f t="shared" si="2"/>
        <v>24</v>
      </c>
      <c r="C40" s="188"/>
      <c r="D40" s="169"/>
      <c r="E40" s="189"/>
      <c r="F40" s="176"/>
      <c r="G40" s="170"/>
      <c r="H40" s="171"/>
      <c r="I40" s="172"/>
      <c r="J40" s="170"/>
      <c r="K40" s="172"/>
      <c r="L40" s="172"/>
      <c r="M40" s="171"/>
      <c r="N40" s="172"/>
      <c r="O40" s="174"/>
      <c r="P40" s="170"/>
      <c r="Q40" s="172"/>
      <c r="R40" s="172"/>
      <c r="S40" s="148"/>
      <c r="T40" s="148"/>
      <c r="U40" s="148"/>
      <c r="V40" s="148"/>
      <c r="W40" s="148"/>
      <c r="X40" s="148"/>
      <c r="Y40" s="148"/>
      <c r="Z40" s="148"/>
    </row>
    <row r="41" spans="1:26" x14ac:dyDescent="0.25">
      <c r="A41" s="166" t="s">
        <v>40</v>
      </c>
      <c r="B41" s="187">
        <f t="shared" si="2"/>
        <v>25</v>
      </c>
      <c r="C41" s="188"/>
      <c r="D41" s="169"/>
      <c r="E41" s="189"/>
      <c r="F41" s="176"/>
      <c r="G41" s="170"/>
      <c r="H41" s="171"/>
      <c r="I41" s="172"/>
      <c r="J41" s="170"/>
      <c r="K41" s="172"/>
      <c r="L41" s="172"/>
      <c r="M41" s="171"/>
      <c r="N41" s="172"/>
      <c r="O41" s="174"/>
      <c r="P41" s="170"/>
      <c r="Q41" s="172"/>
      <c r="R41" s="172"/>
      <c r="S41" s="148"/>
      <c r="T41" s="148"/>
      <c r="U41" s="148"/>
      <c r="V41" s="148"/>
      <c r="W41" s="148"/>
      <c r="X41" s="148"/>
      <c r="Y41" s="148"/>
      <c r="Z41" s="148"/>
    </row>
    <row r="42" spans="1:26" x14ac:dyDescent="0.25">
      <c r="A42" s="312"/>
      <c r="B42" s="313"/>
      <c r="C42" s="190">
        <f t="shared" ref="C42:R42" si="3">SUM(C22:C41)</f>
        <v>0</v>
      </c>
      <c r="D42" s="190">
        <f t="shared" si="3"/>
        <v>0</v>
      </c>
      <c r="E42" s="190">
        <f t="shared" si="3"/>
        <v>-16750</v>
      </c>
      <c r="F42" s="190">
        <f t="shared" si="3"/>
        <v>0</v>
      </c>
      <c r="G42" s="191">
        <f t="shared" si="3"/>
        <v>-440</v>
      </c>
      <c r="H42" s="192">
        <f t="shared" si="3"/>
        <v>0</v>
      </c>
      <c r="I42" s="192">
        <f t="shared" si="3"/>
        <v>0</v>
      </c>
      <c r="J42" s="192">
        <f t="shared" si="3"/>
        <v>23750.080000000002</v>
      </c>
      <c r="K42" s="192">
        <f t="shared" si="3"/>
        <v>0</v>
      </c>
      <c r="L42" s="192">
        <f t="shared" si="3"/>
        <v>0</v>
      </c>
      <c r="M42" s="192">
        <f t="shared" si="3"/>
        <v>0</v>
      </c>
      <c r="N42" s="192">
        <f t="shared" si="3"/>
        <v>0</v>
      </c>
      <c r="O42" s="192">
        <f t="shared" si="3"/>
        <v>-7000.08</v>
      </c>
      <c r="P42" s="192">
        <f t="shared" si="3"/>
        <v>0</v>
      </c>
      <c r="Q42" s="192">
        <f t="shared" si="3"/>
        <v>440</v>
      </c>
      <c r="R42" s="192">
        <f t="shared" si="3"/>
        <v>0</v>
      </c>
      <c r="S42" s="148"/>
      <c r="T42" s="148"/>
      <c r="U42" s="148"/>
      <c r="V42" s="148"/>
      <c r="W42" s="148"/>
      <c r="X42" s="148"/>
      <c r="Y42" s="148"/>
      <c r="Z42" s="148"/>
    </row>
    <row r="43" spans="1:26" x14ac:dyDescent="0.25">
      <c r="A43" s="193" t="s">
        <v>41</v>
      </c>
      <c r="B43" s="194">
        <v>7</v>
      </c>
      <c r="C43" s="195"/>
      <c r="D43" s="196"/>
      <c r="E43" s="196"/>
      <c r="F43" s="197"/>
      <c r="G43" s="198"/>
      <c r="H43" s="199"/>
      <c r="I43" s="200"/>
      <c r="J43" s="200"/>
      <c r="K43" s="200"/>
      <c r="L43" s="200"/>
      <c r="M43" s="199"/>
      <c r="N43" s="200"/>
      <c r="O43" s="200"/>
      <c r="P43" s="198"/>
      <c r="Q43" s="200"/>
      <c r="R43" s="200"/>
      <c r="S43" s="148"/>
      <c r="T43" s="148"/>
      <c r="U43" s="148"/>
      <c r="V43" s="148"/>
      <c r="W43" s="148"/>
      <c r="X43" s="148"/>
      <c r="Y43" s="148"/>
      <c r="Z43" s="148"/>
    </row>
    <row r="44" spans="1:26" x14ac:dyDescent="0.25">
      <c r="A44" s="34" t="s">
        <v>60</v>
      </c>
      <c r="B44" s="201">
        <f>B43+1</f>
        <v>8</v>
      </c>
      <c r="C44" s="168">
        <v>354</v>
      </c>
      <c r="D44" s="189"/>
      <c r="E44" s="189"/>
      <c r="F44" s="169"/>
      <c r="G44" s="170"/>
      <c r="H44" s="171"/>
      <c r="I44" s="172"/>
      <c r="J44" s="172"/>
      <c r="K44" s="172"/>
      <c r="L44" s="172"/>
      <c r="M44" s="171"/>
      <c r="N44" s="172"/>
      <c r="O44" s="174"/>
      <c r="P44" s="170"/>
      <c r="Q44" s="172"/>
      <c r="R44" s="172"/>
      <c r="S44" s="148"/>
      <c r="T44" s="148"/>
      <c r="U44" s="148"/>
      <c r="V44" s="148"/>
      <c r="W44" s="148"/>
      <c r="X44" s="148"/>
      <c r="Y44" s="148"/>
      <c r="Z44" s="148"/>
    </row>
    <row r="45" spans="1:26" x14ac:dyDescent="0.25">
      <c r="A45" s="34" t="s">
        <v>61</v>
      </c>
      <c r="B45" s="201">
        <f t="shared" ref="B45:B60" si="4">B44+1</f>
        <v>9</v>
      </c>
      <c r="C45" s="168"/>
      <c r="D45" s="189"/>
      <c r="E45" s="189"/>
      <c r="F45" s="169"/>
      <c r="G45" s="170"/>
      <c r="H45" s="171"/>
      <c r="I45" s="172"/>
      <c r="J45" s="172"/>
      <c r="K45" s="172">
        <v>12574</v>
      </c>
      <c r="L45" s="172"/>
      <c r="M45" s="171"/>
      <c r="N45" s="172"/>
      <c r="O45" s="174"/>
      <c r="P45" s="170"/>
      <c r="Q45" s="172"/>
      <c r="R45" s="172"/>
      <c r="S45" s="148"/>
      <c r="T45" s="148"/>
      <c r="U45" s="148"/>
      <c r="V45" s="148"/>
      <c r="W45" s="148"/>
      <c r="X45" s="148"/>
      <c r="Y45" s="148"/>
      <c r="Z45" s="148"/>
    </row>
    <row r="46" spans="1:26" x14ac:dyDescent="0.25">
      <c r="A46" s="34" t="s">
        <v>62</v>
      </c>
      <c r="B46" s="201">
        <f t="shared" si="4"/>
        <v>10</v>
      </c>
      <c r="C46" s="168"/>
      <c r="D46" s="202"/>
      <c r="E46" s="202"/>
      <c r="F46" s="176"/>
      <c r="G46" s="203"/>
      <c r="H46" s="204"/>
      <c r="I46" s="174"/>
      <c r="J46" s="174">
        <v>1500</v>
      </c>
      <c r="K46" s="174"/>
      <c r="L46" s="174"/>
      <c r="M46" s="204"/>
      <c r="N46" s="205"/>
      <c r="O46" s="174"/>
      <c r="P46" s="206"/>
      <c r="Q46" s="174"/>
      <c r="R46" s="174"/>
      <c r="S46" s="148"/>
      <c r="T46" s="148"/>
      <c r="U46" s="148"/>
      <c r="V46" s="148"/>
      <c r="W46" s="148"/>
      <c r="X46" s="148"/>
      <c r="Y46" s="148"/>
      <c r="Z46" s="148"/>
    </row>
    <row r="47" spans="1:26" x14ac:dyDescent="0.25">
      <c r="A47" s="166" t="s">
        <v>63</v>
      </c>
      <c r="B47" s="201">
        <f t="shared" si="4"/>
        <v>11</v>
      </c>
      <c r="C47" s="168"/>
      <c r="D47" s="202"/>
      <c r="E47" s="202"/>
      <c r="F47" s="176"/>
      <c r="G47" s="203"/>
      <c r="H47" s="204"/>
      <c r="I47" s="174">
        <v>157.68</v>
      </c>
      <c r="J47" s="174"/>
      <c r="K47" s="174"/>
      <c r="L47" s="174"/>
      <c r="M47" s="204"/>
      <c r="N47" s="205"/>
      <c r="O47" s="174"/>
      <c r="P47" s="206"/>
      <c r="Q47" s="174"/>
      <c r="R47" s="174"/>
      <c r="S47" s="148"/>
      <c r="T47" s="148"/>
      <c r="U47" s="148"/>
      <c r="V47" s="148"/>
      <c r="W47" s="148"/>
      <c r="X47" s="148"/>
      <c r="Y47" s="148"/>
      <c r="Z47" s="148"/>
    </row>
    <row r="48" spans="1:26" x14ac:dyDescent="0.25">
      <c r="A48" s="166" t="s">
        <v>63</v>
      </c>
      <c r="B48" s="201">
        <f t="shared" si="4"/>
        <v>12</v>
      </c>
      <c r="C48" s="168"/>
      <c r="D48" s="202"/>
      <c r="E48" s="202"/>
      <c r="F48" s="176"/>
      <c r="G48" s="203"/>
      <c r="H48" s="204"/>
      <c r="I48" s="174"/>
      <c r="J48" s="174"/>
      <c r="K48" s="174">
        <v>1.79</v>
      </c>
      <c r="L48" s="174"/>
      <c r="M48" s="204"/>
      <c r="N48" s="205"/>
      <c r="O48" s="174"/>
      <c r="P48" s="206"/>
      <c r="Q48" s="174"/>
      <c r="R48" s="174"/>
      <c r="S48" s="148"/>
      <c r="T48" s="148"/>
      <c r="U48" s="148"/>
      <c r="V48" s="148"/>
      <c r="W48" s="148"/>
      <c r="X48" s="148"/>
      <c r="Y48" s="148"/>
      <c r="Z48" s="148"/>
    </row>
    <row r="49" spans="1:26" x14ac:dyDescent="0.25">
      <c r="A49" s="166" t="s">
        <v>64</v>
      </c>
      <c r="B49" s="201">
        <f t="shared" si="4"/>
        <v>13</v>
      </c>
      <c r="C49" s="168">
        <v>950</v>
      </c>
      <c r="D49" s="202"/>
      <c r="E49" s="202"/>
      <c r="F49" s="176"/>
      <c r="G49" s="203"/>
      <c r="H49" s="204"/>
      <c r="I49" s="174"/>
      <c r="J49" s="174"/>
      <c r="K49" s="174"/>
      <c r="L49" s="174"/>
      <c r="M49" s="204"/>
      <c r="N49" s="205"/>
      <c r="O49" s="174"/>
      <c r="P49" s="206"/>
      <c r="Q49" s="174"/>
      <c r="R49" s="174"/>
      <c r="S49" s="148"/>
      <c r="T49" s="148"/>
      <c r="U49" s="148"/>
      <c r="V49" s="148"/>
      <c r="W49" s="148"/>
      <c r="X49" s="148"/>
      <c r="Y49" s="148"/>
      <c r="Z49" s="148"/>
    </row>
    <row r="50" spans="1:26" x14ac:dyDescent="0.25">
      <c r="A50" s="166" t="s">
        <v>65</v>
      </c>
      <c r="B50" s="201">
        <f t="shared" si="4"/>
        <v>14</v>
      </c>
      <c r="C50" s="168">
        <v>200</v>
      </c>
      <c r="D50" s="202"/>
      <c r="E50" s="202"/>
      <c r="F50" s="176"/>
      <c r="G50" s="203"/>
      <c r="H50" s="204"/>
      <c r="I50" s="174"/>
      <c r="J50" s="174"/>
      <c r="K50" s="174"/>
      <c r="L50" s="174"/>
      <c r="M50" s="204"/>
      <c r="N50" s="205"/>
      <c r="O50" s="174"/>
      <c r="P50" s="206"/>
      <c r="Q50" s="174"/>
      <c r="R50" s="174"/>
      <c r="S50" s="148"/>
      <c r="T50" s="148"/>
      <c r="U50" s="148"/>
      <c r="V50" s="148"/>
      <c r="W50" s="148"/>
      <c r="X50" s="148"/>
      <c r="Y50" s="148"/>
      <c r="Z50" s="148"/>
    </row>
    <row r="51" spans="1:26" x14ac:dyDescent="0.25">
      <c r="A51" s="166" t="s">
        <v>66</v>
      </c>
      <c r="B51" s="201">
        <f t="shared" si="4"/>
        <v>15</v>
      </c>
      <c r="C51" s="168">
        <v>450</v>
      </c>
      <c r="D51" s="202"/>
      <c r="E51" s="202"/>
      <c r="F51" s="176"/>
      <c r="G51" s="203"/>
      <c r="H51" s="204"/>
      <c r="I51" s="174"/>
      <c r="J51" s="174"/>
      <c r="K51" s="174"/>
      <c r="L51" s="174"/>
      <c r="M51" s="204"/>
      <c r="N51" s="205"/>
      <c r="O51" s="174"/>
      <c r="P51" s="206"/>
      <c r="Q51" s="174"/>
      <c r="R51" s="174"/>
      <c r="S51" s="148"/>
      <c r="T51" s="148"/>
      <c r="U51" s="148"/>
      <c r="V51" s="148"/>
      <c r="W51" s="148"/>
      <c r="X51" s="148"/>
      <c r="Y51" s="148"/>
      <c r="Z51" s="148"/>
    </row>
    <row r="52" spans="1:26" x14ac:dyDescent="0.25">
      <c r="A52" s="166" t="s">
        <v>67</v>
      </c>
      <c r="B52" s="201">
        <f t="shared" si="4"/>
        <v>16</v>
      </c>
      <c r="C52" s="168">
        <v>100</v>
      </c>
      <c r="D52" s="202"/>
      <c r="E52" s="202"/>
      <c r="F52" s="176"/>
      <c r="G52" s="203"/>
      <c r="H52" s="204"/>
      <c r="I52" s="174"/>
      <c r="J52" s="174"/>
      <c r="K52" s="174"/>
      <c r="L52" s="174"/>
      <c r="M52" s="204"/>
      <c r="N52" s="205"/>
      <c r="O52" s="174"/>
      <c r="P52" s="206"/>
      <c r="Q52" s="174"/>
      <c r="R52" s="174"/>
      <c r="S52" s="148"/>
      <c r="T52" s="148"/>
      <c r="U52" s="148"/>
      <c r="V52" s="148"/>
      <c r="W52" s="148"/>
      <c r="X52" s="148"/>
      <c r="Y52" s="148"/>
      <c r="Z52" s="148"/>
    </row>
    <row r="53" spans="1:26" x14ac:dyDescent="0.25">
      <c r="A53" s="166"/>
      <c r="B53" s="201">
        <f t="shared" si="4"/>
        <v>17</v>
      </c>
      <c r="C53" s="168"/>
      <c r="D53" s="202"/>
      <c r="E53" s="202"/>
      <c r="F53" s="176"/>
      <c r="G53" s="203"/>
      <c r="H53" s="204"/>
      <c r="I53" s="174"/>
      <c r="J53" s="174"/>
      <c r="K53" s="174"/>
      <c r="L53" s="174"/>
      <c r="M53" s="204"/>
      <c r="N53" s="205"/>
      <c r="O53" s="174"/>
      <c r="P53" s="206"/>
      <c r="Q53" s="174"/>
      <c r="R53" s="174"/>
      <c r="S53" s="148"/>
      <c r="T53" s="148"/>
      <c r="U53" s="148"/>
      <c r="V53" s="148"/>
      <c r="W53" s="148"/>
      <c r="X53" s="148"/>
      <c r="Y53" s="148"/>
      <c r="Z53" s="148"/>
    </row>
    <row r="54" spans="1:26" x14ac:dyDescent="0.25">
      <c r="A54" s="166"/>
      <c r="B54" s="201">
        <f t="shared" si="4"/>
        <v>18</v>
      </c>
      <c r="C54" s="168"/>
      <c r="D54" s="202"/>
      <c r="E54" s="202"/>
      <c r="F54" s="176"/>
      <c r="G54" s="203"/>
      <c r="H54" s="204"/>
      <c r="I54" s="174"/>
      <c r="J54" s="174"/>
      <c r="K54" s="174"/>
      <c r="L54" s="174"/>
      <c r="M54" s="204"/>
      <c r="N54" s="205"/>
      <c r="O54" s="174"/>
      <c r="P54" s="206"/>
      <c r="Q54" s="174"/>
      <c r="R54" s="174"/>
      <c r="S54" s="148"/>
      <c r="T54" s="148"/>
      <c r="U54" s="148"/>
      <c r="V54" s="148"/>
      <c r="W54" s="148"/>
      <c r="X54" s="148"/>
      <c r="Y54" s="148"/>
      <c r="Z54" s="148"/>
    </row>
    <row r="55" spans="1:26" x14ac:dyDescent="0.25">
      <c r="A55" s="166"/>
      <c r="B55" s="201">
        <f t="shared" si="4"/>
        <v>19</v>
      </c>
      <c r="C55" s="168"/>
      <c r="D55" s="202"/>
      <c r="E55" s="202"/>
      <c r="F55" s="176"/>
      <c r="G55" s="203"/>
      <c r="H55" s="204"/>
      <c r="I55" s="174"/>
      <c r="J55" s="174"/>
      <c r="K55" s="174"/>
      <c r="L55" s="174"/>
      <c r="M55" s="204"/>
      <c r="N55" s="174"/>
      <c r="O55" s="174"/>
      <c r="P55" s="203"/>
      <c r="Q55" s="174"/>
      <c r="R55" s="174"/>
      <c r="S55" s="148"/>
      <c r="T55" s="148"/>
      <c r="U55" s="148"/>
      <c r="V55" s="148"/>
      <c r="W55" s="148"/>
      <c r="X55" s="148"/>
      <c r="Y55" s="148"/>
      <c r="Z55" s="148"/>
    </row>
    <row r="56" spans="1:26" x14ac:dyDescent="0.25">
      <c r="A56" s="166"/>
      <c r="B56" s="201">
        <f t="shared" si="4"/>
        <v>20</v>
      </c>
      <c r="C56" s="168"/>
      <c r="D56" s="202"/>
      <c r="E56" s="202"/>
      <c r="F56" s="176"/>
      <c r="G56" s="203"/>
      <c r="H56" s="204"/>
      <c r="I56" s="174"/>
      <c r="J56" s="174"/>
      <c r="K56" s="174"/>
      <c r="L56" s="174"/>
      <c r="M56" s="204"/>
      <c r="N56" s="174"/>
      <c r="O56" s="174"/>
      <c r="P56" s="203"/>
      <c r="Q56" s="174"/>
      <c r="R56" s="174"/>
      <c r="S56" s="148"/>
      <c r="T56" s="148"/>
      <c r="U56" s="148"/>
      <c r="V56" s="148"/>
      <c r="W56" s="148"/>
      <c r="X56" s="148"/>
      <c r="Y56" s="148"/>
      <c r="Z56" s="148"/>
    </row>
    <row r="57" spans="1:26" x14ac:dyDescent="0.25">
      <c r="A57" s="166"/>
      <c r="B57" s="201">
        <f t="shared" si="4"/>
        <v>21</v>
      </c>
      <c r="C57" s="168"/>
      <c r="D57" s="202"/>
      <c r="E57" s="202"/>
      <c r="F57" s="176"/>
      <c r="G57" s="203"/>
      <c r="H57" s="204"/>
      <c r="I57" s="174"/>
      <c r="J57" s="174"/>
      <c r="K57" s="174"/>
      <c r="L57" s="174"/>
      <c r="M57" s="204"/>
      <c r="N57" s="174"/>
      <c r="O57" s="174"/>
      <c r="P57" s="203"/>
      <c r="Q57" s="174"/>
      <c r="R57" s="174"/>
      <c r="S57" s="148"/>
      <c r="T57" s="148"/>
      <c r="U57" s="148"/>
      <c r="V57" s="148"/>
      <c r="W57" s="148"/>
      <c r="X57" s="148"/>
      <c r="Y57" s="148"/>
      <c r="Z57" s="148"/>
    </row>
    <row r="58" spans="1:26" x14ac:dyDescent="0.25">
      <c r="A58" s="166"/>
      <c r="B58" s="201">
        <f t="shared" si="4"/>
        <v>22</v>
      </c>
      <c r="C58" s="168"/>
      <c r="D58" s="202"/>
      <c r="E58" s="202"/>
      <c r="F58" s="176"/>
      <c r="G58" s="203"/>
      <c r="H58" s="204"/>
      <c r="I58" s="174"/>
      <c r="J58" s="174"/>
      <c r="K58" s="174"/>
      <c r="L58" s="174"/>
      <c r="M58" s="204"/>
      <c r="N58" s="174"/>
      <c r="O58" s="174"/>
      <c r="P58" s="203"/>
      <c r="Q58" s="174"/>
      <c r="R58" s="174"/>
      <c r="S58" s="148"/>
      <c r="T58" s="148"/>
      <c r="U58" s="148"/>
      <c r="V58" s="148"/>
      <c r="W58" s="148"/>
      <c r="X58" s="148"/>
      <c r="Y58" s="148"/>
      <c r="Z58" s="148"/>
    </row>
    <row r="59" spans="1:26" x14ac:dyDescent="0.25">
      <c r="A59" s="34" t="s">
        <v>56</v>
      </c>
      <c r="B59" s="201">
        <f t="shared" si="4"/>
        <v>23</v>
      </c>
      <c r="C59" s="168"/>
      <c r="D59" s="202"/>
      <c r="E59" s="202"/>
      <c r="F59" s="176"/>
      <c r="G59" s="203"/>
      <c r="H59" s="204"/>
      <c r="I59" s="174"/>
      <c r="J59" s="174"/>
      <c r="K59" s="174"/>
      <c r="L59" s="174"/>
      <c r="M59" s="204"/>
      <c r="N59" s="174"/>
      <c r="O59" s="174"/>
      <c r="P59" s="203"/>
      <c r="Q59" s="174"/>
      <c r="R59" s="174"/>
      <c r="S59" s="148"/>
      <c r="T59" s="148"/>
      <c r="U59" s="148"/>
      <c r="V59" s="148"/>
      <c r="W59" s="148"/>
      <c r="X59" s="148"/>
      <c r="Y59" s="148"/>
      <c r="Z59" s="148"/>
    </row>
    <row r="60" spans="1:26" ht="15.75" thickBot="1" x14ac:dyDescent="0.3">
      <c r="A60" s="34" t="s">
        <v>57</v>
      </c>
      <c r="B60" s="201">
        <f t="shared" si="4"/>
        <v>24</v>
      </c>
      <c r="C60" s="168"/>
      <c r="D60" s="202"/>
      <c r="E60" s="202"/>
      <c r="F60" s="176"/>
      <c r="G60" s="203"/>
      <c r="H60" s="204"/>
      <c r="I60" s="174"/>
      <c r="J60" s="174"/>
      <c r="K60" s="174"/>
      <c r="L60" s="174"/>
      <c r="M60" s="204"/>
      <c r="N60" s="174"/>
      <c r="O60" s="177"/>
      <c r="P60" s="203"/>
      <c r="Q60" s="174"/>
      <c r="R60" s="174"/>
      <c r="S60" s="148"/>
      <c r="T60" s="148"/>
      <c r="U60" s="148"/>
      <c r="V60" s="148"/>
      <c r="W60" s="148"/>
      <c r="X60" s="148"/>
      <c r="Y60" s="148"/>
      <c r="Z60" s="148"/>
    </row>
    <row r="61" spans="1:26" ht="15.75" thickBot="1" x14ac:dyDescent="0.3">
      <c r="A61" s="314" t="s">
        <v>49</v>
      </c>
      <c r="B61" s="314"/>
      <c r="C61" s="207">
        <f>SUM(C43:C60)</f>
        <v>2054</v>
      </c>
      <c r="D61" s="207">
        <f t="shared" ref="D61:R61" si="5">SUM(D43:D60)</f>
        <v>0</v>
      </c>
      <c r="E61" s="207">
        <f t="shared" si="5"/>
        <v>0</v>
      </c>
      <c r="F61" s="207">
        <f t="shared" si="5"/>
        <v>0</v>
      </c>
      <c r="G61" s="208">
        <f t="shared" si="5"/>
        <v>0</v>
      </c>
      <c r="H61" s="209">
        <f t="shared" si="5"/>
        <v>0</v>
      </c>
      <c r="I61" s="209">
        <f t="shared" si="5"/>
        <v>157.68</v>
      </c>
      <c r="J61" s="209">
        <f t="shared" si="5"/>
        <v>1500</v>
      </c>
      <c r="K61" s="209">
        <f t="shared" si="5"/>
        <v>12575.79</v>
      </c>
      <c r="L61" s="209">
        <f t="shared" si="5"/>
        <v>0</v>
      </c>
      <c r="M61" s="209">
        <f t="shared" si="5"/>
        <v>0</v>
      </c>
      <c r="N61" s="209">
        <f t="shared" si="5"/>
        <v>0</v>
      </c>
      <c r="O61" s="209">
        <f t="shared" si="5"/>
        <v>0</v>
      </c>
      <c r="P61" s="209">
        <f t="shared" si="5"/>
        <v>0</v>
      </c>
      <c r="Q61" s="209">
        <f t="shared" si="5"/>
        <v>0</v>
      </c>
      <c r="R61" s="209">
        <f t="shared" si="5"/>
        <v>0</v>
      </c>
      <c r="S61" s="210"/>
      <c r="T61" s="210"/>
      <c r="U61" s="210"/>
      <c r="V61" s="210"/>
      <c r="W61" s="210"/>
      <c r="X61" s="210"/>
      <c r="Y61" s="210"/>
      <c r="Z61" s="210"/>
    </row>
    <row r="62" spans="1:26" ht="15.75" thickBot="1" x14ac:dyDescent="0.3">
      <c r="A62" s="315" t="s">
        <v>50</v>
      </c>
      <c r="B62" s="315"/>
      <c r="C62" s="211">
        <f t="shared" ref="C62:R62" si="6">C21+C42-C61</f>
        <v>-3279</v>
      </c>
      <c r="D62" s="211">
        <f t="shared" si="6"/>
        <v>1477</v>
      </c>
      <c r="E62" s="211">
        <f t="shared" si="6"/>
        <v>0</v>
      </c>
      <c r="F62" s="211">
        <f t="shared" si="6"/>
        <v>3277</v>
      </c>
      <c r="G62" s="212">
        <f t="shared" si="6"/>
        <v>0.21200000000033015</v>
      </c>
      <c r="H62" s="213">
        <f t="shared" si="6"/>
        <v>0</v>
      </c>
      <c r="I62" s="213">
        <f t="shared" si="6"/>
        <v>40387.460000000028</v>
      </c>
      <c r="J62" s="213">
        <f t="shared" si="6"/>
        <v>87343.239999999889</v>
      </c>
      <c r="K62" s="213">
        <f t="shared" si="6"/>
        <v>-74780.049999999988</v>
      </c>
      <c r="L62" s="213">
        <f t="shared" si="6"/>
        <v>24534</v>
      </c>
      <c r="M62" s="213">
        <f t="shared" si="6"/>
        <v>31654.950000000012</v>
      </c>
      <c r="N62" s="213">
        <f t="shared" si="6"/>
        <v>23396.510000000002</v>
      </c>
      <c r="O62" s="213">
        <f t="shared" si="6"/>
        <v>8.000000000174623E-2</v>
      </c>
      <c r="P62" s="213">
        <f t="shared" si="6"/>
        <v>0</v>
      </c>
      <c r="Q62" s="213">
        <f t="shared" si="6"/>
        <v>5029.4700000000048</v>
      </c>
      <c r="R62" s="213">
        <f t="shared" si="6"/>
        <v>411.01999999999572</v>
      </c>
      <c r="S62" s="210"/>
      <c r="T62" s="210"/>
      <c r="U62" s="210"/>
      <c r="V62" s="210"/>
      <c r="W62" s="210"/>
      <c r="X62" s="210"/>
      <c r="Y62" s="210"/>
      <c r="Z62" s="210"/>
    </row>
    <row r="63" spans="1:26" x14ac:dyDescent="0.25">
      <c r="A63" s="210"/>
      <c r="B63" s="210"/>
      <c r="C63" s="210"/>
      <c r="D63" s="210"/>
      <c r="E63" s="210"/>
      <c r="F63" s="210"/>
      <c r="G63" s="214"/>
      <c r="H63" s="214"/>
      <c r="I63" s="214"/>
      <c r="J63" s="214"/>
      <c r="K63" s="214"/>
      <c r="L63" s="214"/>
      <c r="M63" s="214"/>
      <c r="N63" s="214"/>
      <c r="O63" s="214"/>
      <c r="P63" s="214"/>
      <c r="Q63" s="214"/>
      <c r="R63" s="214"/>
    </row>
    <row r="65" spans="1:18" ht="24.75" x14ac:dyDescent="0.5">
      <c r="A65" s="215"/>
      <c r="B65" s="210"/>
      <c r="C65" s="210"/>
      <c r="D65" s="210"/>
      <c r="E65" s="210"/>
      <c r="F65" s="210"/>
      <c r="G65" s="214"/>
      <c r="H65" s="214"/>
      <c r="I65" s="214"/>
      <c r="J65" s="214"/>
      <c r="K65" s="214"/>
      <c r="L65" s="214"/>
      <c r="M65" s="214"/>
      <c r="N65" s="214"/>
      <c r="O65" s="291"/>
      <c r="P65" s="291"/>
      <c r="Q65" s="291"/>
      <c r="R65" s="291"/>
    </row>
    <row r="66" spans="1:18" ht="24.75" x14ac:dyDescent="0.5">
      <c r="A66" s="215" t="s">
        <v>51</v>
      </c>
      <c r="B66" s="210"/>
      <c r="C66" s="210"/>
      <c r="D66" s="210"/>
      <c r="E66" s="210"/>
      <c r="F66" s="210"/>
      <c r="G66" s="214"/>
      <c r="H66" s="214"/>
      <c r="I66" s="214"/>
      <c r="J66" s="214"/>
      <c r="K66" s="214"/>
      <c r="L66" s="214"/>
      <c r="M66" s="214"/>
      <c r="N66" s="214"/>
      <c r="O66" s="291"/>
      <c r="P66" s="291"/>
      <c r="Q66" s="291"/>
      <c r="R66" s="291"/>
    </row>
    <row r="68" spans="1:18" x14ac:dyDescent="0.25">
      <c r="A68" s="210"/>
      <c r="B68" s="210"/>
      <c r="C68" s="210"/>
      <c r="D68" s="210"/>
      <c r="E68" s="210"/>
      <c r="F68" s="210"/>
      <c r="G68" s="214"/>
      <c r="H68" s="214"/>
      <c r="I68" s="214"/>
      <c r="J68" s="214"/>
      <c r="K68" s="214"/>
      <c r="L68" s="214"/>
      <c r="M68" s="214"/>
      <c r="N68" s="214"/>
      <c r="O68" s="214"/>
      <c r="P68" s="214"/>
      <c r="Q68" s="214"/>
      <c r="R68" s="214"/>
    </row>
    <row r="238" spans="4:4" x14ac:dyDescent="0.25">
      <c r="D238" s="216" t="s">
        <v>52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1:B21"/>
    <mergeCell ref="A42:B42"/>
    <mergeCell ref="A61:B61"/>
    <mergeCell ref="A62:B62"/>
    <mergeCell ref="O65:R6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5"/>
  <sheetViews>
    <sheetView rightToLeft="1" workbookViewId="0">
      <pane ySplit="4" topLeftCell="A5" activePane="bottomLeft" state="frozen"/>
      <selection pane="bottomLeft" activeCell="U8" sqref="U8"/>
    </sheetView>
  </sheetViews>
  <sheetFormatPr defaultRowHeight="15" x14ac:dyDescent="0.25"/>
  <cols>
    <col min="1" max="1" width="48.7109375" bestFit="1" customWidth="1"/>
    <col min="2" max="2" width="5.42578125" customWidth="1"/>
    <col min="3" max="3" width="7.42578125" customWidth="1"/>
    <col min="4" max="4" width="7" customWidth="1"/>
    <col min="7" max="8" width="9.28515625" style="123" bestFit="1" customWidth="1"/>
    <col min="9" max="9" width="9.5703125" style="123" customWidth="1"/>
    <col min="10" max="11" width="9.28515625" style="123" bestFit="1" customWidth="1"/>
    <col min="12" max="12" width="9.42578125" style="123" bestFit="1" customWidth="1"/>
    <col min="13" max="18" width="9.28515625" style="123" bestFit="1" customWidth="1"/>
    <col min="257" max="257" width="48.710937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7" width="9.28515625" bestFit="1" customWidth="1"/>
    <col min="268" max="268" width="9.42578125" bestFit="1" customWidth="1"/>
    <col min="269" max="274" width="9.28515625" bestFit="1" customWidth="1"/>
    <col min="513" max="513" width="48.710937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3" width="9.28515625" bestFit="1" customWidth="1"/>
    <col min="524" max="524" width="9.42578125" bestFit="1" customWidth="1"/>
    <col min="525" max="530" width="9.28515625" bestFit="1" customWidth="1"/>
    <col min="769" max="769" width="48.710937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9" width="9.28515625" bestFit="1" customWidth="1"/>
    <col min="780" max="780" width="9.42578125" bestFit="1" customWidth="1"/>
    <col min="781" max="786" width="9.28515625" bestFit="1" customWidth="1"/>
    <col min="1025" max="1025" width="48.710937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5" width="9.28515625" bestFit="1" customWidth="1"/>
    <col min="1036" max="1036" width="9.42578125" bestFit="1" customWidth="1"/>
    <col min="1037" max="1042" width="9.28515625" bestFit="1" customWidth="1"/>
    <col min="1281" max="1281" width="48.710937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1" width="9.28515625" bestFit="1" customWidth="1"/>
    <col min="1292" max="1292" width="9.42578125" bestFit="1" customWidth="1"/>
    <col min="1293" max="1298" width="9.28515625" bestFit="1" customWidth="1"/>
    <col min="1537" max="1537" width="48.710937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7" width="9.28515625" bestFit="1" customWidth="1"/>
    <col min="1548" max="1548" width="9.42578125" bestFit="1" customWidth="1"/>
    <col min="1549" max="1554" width="9.28515625" bestFit="1" customWidth="1"/>
    <col min="1793" max="1793" width="48.710937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3" width="9.28515625" bestFit="1" customWidth="1"/>
    <col min="1804" max="1804" width="9.42578125" bestFit="1" customWidth="1"/>
    <col min="1805" max="1810" width="9.28515625" bestFit="1" customWidth="1"/>
    <col min="2049" max="2049" width="48.710937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9" width="9.28515625" bestFit="1" customWidth="1"/>
    <col min="2060" max="2060" width="9.42578125" bestFit="1" customWidth="1"/>
    <col min="2061" max="2066" width="9.28515625" bestFit="1" customWidth="1"/>
    <col min="2305" max="2305" width="48.710937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5" width="9.28515625" bestFit="1" customWidth="1"/>
    <col min="2316" max="2316" width="9.42578125" bestFit="1" customWidth="1"/>
    <col min="2317" max="2322" width="9.28515625" bestFit="1" customWidth="1"/>
    <col min="2561" max="2561" width="48.710937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1" width="9.28515625" bestFit="1" customWidth="1"/>
    <col min="2572" max="2572" width="9.42578125" bestFit="1" customWidth="1"/>
    <col min="2573" max="2578" width="9.28515625" bestFit="1" customWidth="1"/>
    <col min="2817" max="2817" width="48.710937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7" width="9.28515625" bestFit="1" customWidth="1"/>
    <col min="2828" max="2828" width="9.42578125" bestFit="1" customWidth="1"/>
    <col min="2829" max="2834" width="9.28515625" bestFit="1" customWidth="1"/>
    <col min="3073" max="3073" width="48.710937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3" width="9.28515625" bestFit="1" customWidth="1"/>
    <col min="3084" max="3084" width="9.42578125" bestFit="1" customWidth="1"/>
    <col min="3085" max="3090" width="9.28515625" bestFit="1" customWidth="1"/>
    <col min="3329" max="3329" width="48.710937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9" width="9.28515625" bestFit="1" customWidth="1"/>
    <col min="3340" max="3340" width="9.42578125" bestFit="1" customWidth="1"/>
    <col min="3341" max="3346" width="9.28515625" bestFit="1" customWidth="1"/>
    <col min="3585" max="3585" width="48.710937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5" width="9.28515625" bestFit="1" customWidth="1"/>
    <col min="3596" max="3596" width="9.42578125" bestFit="1" customWidth="1"/>
    <col min="3597" max="3602" width="9.28515625" bestFit="1" customWidth="1"/>
    <col min="3841" max="3841" width="48.710937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1" width="9.28515625" bestFit="1" customWidth="1"/>
    <col min="3852" max="3852" width="9.42578125" bestFit="1" customWidth="1"/>
    <col min="3853" max="3858" width="9.28515625" bestFit="1" customWidth="1"/>
    <col min="4097" max="4097" width="48.710937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7" width="9.28515625" bestFit="1" customWidth="1"/>
    <col min="4108" max="4108" width="9.42578125" bestFit="1" customWidth="1"/>
    <col min="4109" max="4114" width="9.28515625" bestFit="1" customWidth="1"/>
    <col min="4353" max="4353" width="48.710937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3" width="9.28515625" bestFit="1" customWidth="1"/>
    <col min="4364" max="4364" width="9.42578125" bestFit="1" customWidth="1"/>
    <col min="4365" max="4370" width="9.28515625" bestFit="1" customWidth="1"/>
    <col min="4609" max="4609" width="48.710937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9" width="9.28515625" bestFit="1" customWidth="1"/>
    <col min="4620" max="4620" width="9.42578125" bestFit="1" customWidth="1"/>
    <col min="4621" max="4626" width="9.28515625" bestFit="1" customWidth="1"/>
    <col min="4865" max="4865" width="48.710937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5" width="9.28515625" bestFit="1" customWidth="1"/>
    <col min="4876" max="4876" width="9.42578125" bestFit="1" customWidth="1"/>
    <col min="4877" max="4882" width="9.28515625" bestFit="1" customWidth="1"/>
    <col min="5121" max="5121" width="48.710937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1" width="9.28515625" bestFit="1" customWidth="1"/>
    <col min="5132" max="5132" width="9.42578125" bestFit="1" customWidth="1"/>
    <col min="5133" max="5138" width="9.28515625" bestFit="1" customWidth="1"/>
    <col min="5377" max="5377" width="48.710937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7" width="9.28515625" bestFit="1" customWidth="1"/>
    <col min="5388" max="5388" width="9.42578125" bestFit="1" customWidth="1"/>
    <col min="5389" max="5394" width="9.28515625" bestFit="1" customWidth="1"/>
    <col min="5633" max="5633" width="48.710937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3" width="9.28515625" bestFit="1" customWidth="1"/>
    <col min="5644" max="5644" width="9.42578125" bestFit="1" customWidth="1"/>
    <col min="5645" max="5650" width="9.28515625" bestFit="1" customWidth="1"/>
    <col min="5889" max="5889" width="48.710937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9" width="9.28515625" bestFit="1" customWidth="1"/>
    <col min="5900" max="5900" width="9.42578125" bestFit="1" customWidth="1"/>
    <col min="5901" max="5906" width="9.28515625" bestFit="1" customWidth="1"/>
    <col min="6145" max="6145" width="48.710937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5" width="9.28515625" bestFit="1" customWidth="1"/>
    <col min="6156" max="6156" width="9.42578125" bestFit="1" customWidth="1"/>
    <col min="6157" max="6162" width="9.28515625" bestFit="1" customWidth="1"/>
    <col min="6401" max="6401" width="48.710937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1" width="9.28515625" bestFit="1" customWidth="1"/>
    <col min="6412" max="6412" width="9.42578125" bestFit="1" customWidth="1"/>
    <col min="6413" max="6418" width="9.28515625" bestFit="1" customWidth="1"/>
    <col min="6657" max="6657" width="48.710937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7" width="9.28515625" bestFit="1" customWidth="1"/>
    <col min="6668" max="6668" width="9.42578125" bestFit="1" customWidth="1"/>
    <col min="6669" max="6674" width="9.28515625" bestFit="1" customWidth="1"/>
    <col min="6913" max="6913" width="48.710937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3" width="9.28515625" bestFit="1" customWidth="1"/>
    <col min="6924" max="6924" width="9.42578125" bestFit="1" customWidth="1"/>
    <col min="6925" max="6930" width="9.28515625" bestFit="1" customWidth="1"/>
    <col min="7169" max="7169" width="48.710937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9" width="9.28515625" bestFit="1" customWidth="1"/>
    <col min="7180" max="7180" width="9.42578125" bestFit="1" customWidth="1"/>
    <col min="7181" max="7186" width="9.28515625" bestFit="1" customWidth="1"/>
    <col min="7425" max="7425" width="48.710937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5" width="9.28515625" bestFit="1" customWidth="1"/>
    <col min="7436" max="7436" width="9.42578125" bestFit="1" customWidth="1"/>
    <col min="7437" max="7442" width="9.28515625" bestFit="1" customWidth="1"/>
    <col min="7681" max="7681" width="48.710937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1" width="9.28515625" bestFit="1" customWidth="1"/>
    <col min="7692" max="7692" width="9.42578125" bestFit="1" customWidth="1"/>
    <col min="7693" max="7698" width="9.28515625" bestFit="1" customWidth="1"/>
    <col min="7937" max="7937" width="48.710937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7" width="9.28515625" bestFit="1" customWidth="1"/>
    <col min="7948" max="7948" width="9.42578125" bestFit="1" customWidth="1"/>
    <col min="7949" max="7954" width="9.28515625" bestFit="1" customWidth="1"/>
    <col min="8193" max="8193" width="48.710937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3" width="9.28515625" bestFit="1" customWidth="1"/>
    <col min="8204" max="8204" width="9.42578125" bestFit="1" customWidth="1"/>
    <col min="8205" max="8210" width="9.28515625" bestFit="1" customWidth="1"/>
    <col min="8449" max="8449" width="48.710937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9" width="9.28515625" bestFit="1" customWidth="1"/>
    <col min="8460" max="8460" width="9.42578125" bestFit="1" customWidth="1"/>
    <col min="8461" max="8466" width="9.28515625" bestFit="1" customWidth="1"/>
    <col min="8705" max="8705" width="48.710937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5" width="9.28515625" bestFit="1" customWidth="1"/>
    <col min="8716" max="8716" width="9.42578125" bestFit="1" customWidth="1"/>
    <col min="8717" max="8722" width="9.28515625" bestFit="1" customWidth="1"/>
    <col min="8961" max="8961" width="48.710937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1" width="9.28515625" bestFit="1" customWidth="1"/>
    <col min="8972" max="8972" width="9.42578125" bestFit="1" customWidth="1"/>
    <col min="8973" max="8978" width="9.28515625" bestFit="1" customWidth="1"/>
    <col min="9217" max="9217" width="48.710937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7" width="9.28515625" bestFit="1" customWidth="1"/>
    <col min="9228" max="9228" width="9.42578125" bestFit="1" customWidth="1"/>
    <col min="9229" max="9234" width="9.28515625" bestFit="1" customWidth="1"/>
    <col min="9473" max="9473" width="48.710937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3" width="9.28515625" bestFit="1" customWidth="1"/>
    <col min="9484" max="9484" width="9.42578125" bestFit="1" customWidth="1"/>
    <col min="9485" max="9490" width="9.28515625" bestFit="1" customWidth="1"/>
    <col min="9729" max="9729" width="48.710937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9" width="9.28515625" bestFit="1" customWidth="1"/>
    <col min="9740" max="9740" width="9.42578125" bestFit="1" customWidth="1"/>
    <col min="9741" max="9746" width="9.28515625" bestFit="1" customWidth="1"/>
    <col min="9985" max="9985" width="48.710937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5" width="9.28515625" bestFit="1" customWidth="1"/>
    <col min="9996" max="9996" width="9.42578125" bestFit="1" customWidth="1"/>
    <col min="9997" max="10002" width="9.28515625" bestFit="1" customWidth="1"/>
    <col min="10241" max="10241" width="48.710937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1" width="9.28515625" bestFit="1" customWidth="1"/>
    <col min="10252" max="10252" width="9.42578125" bestFit="1" customWidth="1"/>
    <col min="10253" max="10258" width="9.28515625" bestFit="1" customWidth="1"/>
    <col min="10497" max="10497" width="48.710937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7" width="9.28515625" bestFit="1" customWidth="1"/>
    <col min="10508" max="10508" width="9.42578125" bestFit="1" customWidth="1"/>
    <col min="10509" max="10514" width="9.28515625" bestFit="1" customWidth="1"/>
    <col min="10753" max="10753" width="48.710937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3" width="9.28515625" bestFit="1" customWidth="1"/>
    <col min="10764" max="10764" width="9.42578125" bestFit="1" customWidth="1"/>
    <col min="10765" max="10770" width="9.28515625" bestFit="1" customWidth="1"/>
    <col min="11009" max="11009" width="48.710937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9" width="9.28515625" bestFit="1" customWidth="1"/>
    <col min="11020" max="11020" width="9.42578125" bestFit="1" customWidth="1"/>
    <col min="11021" max="11026" width="9.28515625" bestFit="1" customWidth="1"/>
    <col min="11265" max="11265" width="48.710937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5" width="9.28515625" bestFit="1" customWidth="1"/>
    <col min="11276" max="11276" width="9.42578125" bestFit="1" customWidth="1"/>
    <col min="11277" max="11282" width="9.28515625" bestFit="1" customWidth="1"/>
    <col min="11521" max="11521" width="48.710937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1" width="9.28515625" bestFit="1" customWidth="1"/>
    <col min="11532" max="11532" width="9.42578125" bestFit="1" customWidth="1"/>
    <col min="11533" max="11538" width="9.28515625" bestFit="1" customWidth="1"/>
    <col min="11777" max="11777" width="48.710937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7" width="9.28515625" bestFit="1" customWidth="1"/>
    <col min="11788" max="11788" width="9.42578125" bestFit="1" customWidth="1"/>
    <col min="11789" max="11794" width="9.28515625" bestFit="1" customWidth="1"/>
    <col min="12033" max="12033" width="48.710937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3" width="9.28515625" bestFit="1" customWidth="1"/>
    <col min="12044" max="12044" width="9.42578125" bestFit="1" customWidth="1"/>
    <col min="12045" max="12050" width="9.28515625" bestFit="1" customWidth="1"/>
    <col min="12289" max="12289" width="48.710937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9" width="9.28515625" bestFit="1" customWidth="1"/>
    <col min="12300" max="12300" width="9.42578125" bestFit="1" customWidth="1"/>
    <col min="12301" max="12306" width="9.28515625" bestFit="1" customWidth="1"/>
    <col min="12545" max="12545" width="48.710937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5" width="9.28515625" bestFit="1" customWidth="1"/>
    <col min="12556" max="12556" width="9.42578125" bestFit="1" customWidth="1"/>
    <col min="12557" max="12562" width="9.28515625" bestFit="1" customWidth="1"/>
    <col min="12801" max="12801" width="48.710937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1" width="9.28515625" bestFit="1" customWidth="1"/>
    <col min="12812" max="12812" width="9.42578125" bestFit="1" customWidth="1"/>
    <col min="12813" max="12818" width="9.28515625" bestFit="1" customWidth="1"/>
    <col min="13057" max="13057" width="48.710937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7" width="9.28515625" bestFit="1" customWidth="1"/>
    <col min="13068" max="13068" width="9.42578125" bestFit="1" customWidth="1"/>
    <col min="13069" max="13074" width="9.28515625" bestFit="1" customWidth="1"/>
    <col min="13313" max="13313" width="48.710937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3" width="9.28515625" bestFit="1" customWidth="1"/>
    <col min="13324" max="13324" width="9.42578125" bestFit="1" customWidth="1"/>
    <col min="13325" max="13330" width="9.28515625" bestFit="1" customWidth="1"/>
    <col min="13569" max="13569" width="48.710937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9" width="9.28515625" bestFit="1" customWidth="1"/>
    <col min="13580" max="13580" width="9.42578125" bestFit="1" customWidth="1"/>
    <col min="13581" max="13586" width="9.28515625" bestFit="1" customWidth="1"/>
    <col min="13825" max="13825" width="48.710937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5" width="9.28515625" bestFit="1" customWidth="1"/>
    <col min="13836" max="13836" width="9.42578125" bestFit="1" customWidth="1"/>
    <col min="13837" max="13842" width="9.28515625" bestFit="1" customWidth="1"/>
    <col min="14081" max="14081" width="48.710937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1" width="9.28515625" bestFit="1" customWidth="1"/>
    <col min="14092" max="14092" width="9.42578125" bestFit="1" customWidth="1"/>
    <col min="14093" max="14098" width="9.28515625" bestFit="1" customWidth="1"/>
    <col min="14337" max="14337" width="48.710937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7" width="9.28515625" bestFit="1" customWidth="1"/>
    <col min="14348" max="14348" width="9.42578125" bestFit="1" customWidth="1"/>
    <col min="14349" max="14354" width="9.28515625" bestFit="1" customWidth="1"/>
    <col min="14593" max="14593" width="48.710937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3" width="9.28515625" bestFit="1" customWidth="1"/>
    <col min="14604" max="14604" width="9.42578125" bestFit="1" customWidth="1"/>
    <col min="14605" max="14610" width="9.28515625" bestFit="1" customWidth="1"/>
    <col min="14849" max="14849" width="48.710937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9" width="9.28515625" bestFit="1" customWidth="1"/>
    <col min="14860" max="14860" width="9.42578125" bestFit="1" customWidth="1"/>
    <col min="14861" max="14866" width="9.28515625" bestFit="1" customWidth="1"/>
    <col min="15105" max="15105" width="48.710937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5" width="9.28515625" bestFit="1" customWidth="1"/>
    <col min="15116" max="15116" width="9.42578125" bestFit="1" customWidth="1"/>
    <col min="15117" max="15122" width="9.28515625" bestFit="1" customWidth="1"/>
    <col min="15361" max="15361" width="48.710937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1" width="9.28515625" bestFit="1" customWidth="1"/>
    <col min="15372" max="15372" width="9.42578125" bestFit="1" customWidth="1"/>
    <col min="15373" max="15378" width="9.28515625" bestFit="1" customWidth="1"/>
    <col min="15617" max="15617" width="48.710937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7" width="9.28515625" bestFit="1" customWidth="1"/>
    <col min="15628" max="15628" width="9.42578125" bestFit="1" customWidth="1"/>
    <col min="15629" max="15634" width="9.28515625" bestFit="1" customWidth="1"/>
    <col min="15873" max="15873" width="48.710937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3" width="9.28515625" bestFit="1" customWidth="1"/>
    <col min="15884" max="15884" width="9.42578125" bestFit="1" customWidth="1"/>
    <col min="15885" max="15890" width="9.28515625" bestFit="1" customWidth="1"/>
    <col min="16129" max="16129" width="48.710937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9" width="9.2851562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5</v>
      </c>
      <c r="B1" s="292" t="s">
        <v>0</v>
      </c>
      <c r="C1" s="293"/>
      <c r="D1" s="293"/>
      <c r="E1" s="293"/>
      <c r="F1" s="293"/>
      <c r="G1" s="294"/>
      <c r="H1" s="295"/>
      <c r="I1" s="296" t="s">
        <v>1</v>
      </c>
      <c r="J1" s="297"/>
      <c r="K1" s="297"/>
      <c r="L1" s="297"/>
      <c r="M1" s="297"/>
      <c r="N1" s="297"/>
      <c r="O1" s="297"/>
      <c r="P1" s="297"/>
      <c r="Q1" s="297"/>
      <c r="R1" s="297"/>
      <c r="S1" s="148"/>
      <c r="T1" s="148"/>
      <c r="U1" s="148"/>
      <c r="V1" s="148"/>
      <c r="W1" s="148"/>
      <c r="X1" s="148"/>
      <c r="Y1" s="148"/>
      <c r="Z1" s="148"/>
      <c r="AA1" s="148"/>
    </row>
    <row r="2" spans="1:27" ht="15.75" thickBot="1" x14ac:dyDescent="0.3">
      <c r="A2" s="149">
        <f>'[1]1'!A2</f>
        <v>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7" t="s">
        <v>4</v>
      </c>
      <c r="J2" s="308"/>
      <c r="K2" s="308"/>
      <c r="L2" s="308"/>
      <c r="M2" s="308"/>
      <c r="N2" s="308"/>
      <c r="O2" s="308"/>
      <c r="P2" s="309"/>
      <c r="Q2" s="151" t="s">
        <v>5</v>
      </c>
      <c r="R2" s="150" t="s">
        <v>6</v>
      </c>
      <c r="S2" s="148"/>
      <c r="T2" s="148"/>
      <c r="U2" s="148"/>
      <c r="V2" s="148"/>
      <c r="W2" s="148"/>
      <c r="X2" s="148"/>
      <c r="Y2" s="148"/>
      <c r="Z2" s="148"/>
      <c r="AA2" s="148"/>
    </row>
    <row r="3" spans="1:27" ht="15.75" thickBot="1" x14ac:dyDescent="0.3">
      <c r="A3" s="149">
        <f>'[1]1'!A3</f>
        <v>2023</v>
      </c>
      <c r="B3" s="299"/>
      <c r="C3" s="301"/>
      <c r="D3" s="152" t="s">
        <v>9</v>
      </c>
      <c r="E3" s="153" t="s">
        <v>10</v>
      </c>
      <c r="F3" s="154" t="s">
        <v>11</v>
      </c>
      <c r="G3" s="306"/>
      <c r="H3" s="306"/>
      <c r="I3" s="155" t="s">
        <v>13</v>
      </c>
      <c r="J3" s="156" t="s">
        <v>14</v>
      </c>
      <c r="K3" s="156" t="s">
        <v>15</v>
      </c>
      <c r="L3" s="156" t="s">
        <v>16</v>
      </c>
      <c r="M3" s="156" t="s">
        <v>17</v>
      </c>
      <c r="N3" s="157" t="s">
        <v>18</v>
      </c>
      <c r="O3" s="151" t="s">
        <v>19</v>
      </c>
      <c r="P3" s="155" t="s">
        <v>20</v>
      </c>
      <c r="Q3" s="158" t="s">
        <v>21</v>
      </c>
      <c r="R3" s="159" t="s">
        <v>21</v>
      </c>
      <c r="S3" s="148"/>
      <c r="T3" s="148"/>
      <c r="U3" s="148"/>
      <c r="V3" s="148"/>
      <c r="W3" s="148"/>
      <c r="X3" s="148"/>
      <c r="Y3" s="148"/>
      <c r="Z3" s="148"/>
      <c r="AA3" s="148"/>
    </row>
    <row r="4" spans="1:27" ht="15.75" thickBot="1" x14ac:dyDescent="0.3">
      <c r="A4" s="160" t="s">
        <v>53</v>
      </c>
      <c r="B4" s="161">
        <v>21</v>
      </c>
      <c r="C4" s="162">
        <f>'[1]4'!C62</f>
        <v>-3279</v>
      </c>
      <c r="D4" s="162">
        <f>'[1]4'!D62</f>
        <v>1477</v>
      </c>
      <c r="E4" s="162">
        <f>'[1]4'!E62</f>
        <v>0</v>
      </c>
      <c r="F4" s="162">
        <f>'[1]4'!F62</f>
        <v>3277</v>
      </c>
      <c r="G4" s="165">
        <f>'[1]4'!G62</f>
        <v>0.21200000000033015</v>
      </c>
      <c r="H4" s="165">
        <f>'[1]4'!H62</f>
        <v>0</v>
      </c>
      <c r="I4" s="163">
        <f>'[1]4'!I62</f>
        <v>40387.460000000028</v>
      </c>
      <c r="J4" s="165">
        <f>'[1]4'!J62</f>
        <v>87343.239999999889</v>
      </c>
      <c r="K4" s="165">
        <f>'[1]4'!K62</f>
        <v>-74780.049999999988</v>
      </c>
      <c r="L4" s="165">
        <f>'[1]4'!L62</f>
        <v>24534</v>
      </c>
      <c r="M4" s="165">
        <f>'[1]4'!M62</f>
        <v>31654.950000000012</v>
      </c>
      <c r="N4" s="165">
        <f>'[1]4'!N62</f>
        <v>23396.510000000002</v>
      </c>
      <c r="O4" s="165">
        <f>'[1]4'!O62</f>
        <v>8.000000000174623E-2</v>
      </c>
      <c r="P4" s="165">
        <f>'[1]4'!P62</f>
        <v>0</v>
      </c>
      <c r="Q4" s="165">
        <f>'[1]4'!Q62</f>
        <v>5029.4700000000048</v>
      </c>
      <c r="R4" s="165">
        <f>'[1]4'!R62</f>
        <v>411.01999999999572</v>
      </c>
      <c r="S4" s="148"/>
      <c r="T4" s="148"/>
      <c r="U4" s="148"/>
      <c r="V4" s="148"/>
      <c r="W4" s="148"/>
      <c r="X4" s="148"/>
      <c r="Y4" s="148"/>
      <c r="Z4" s="148"/>
      <c r="AA4" s="148"/>
    </row>
    <row r="5" spans="1:27" x14ac:dyDescent="0.25">
      <c r="A5" s="166" t="s">
        <v>68</v>
      </c>
      <c r="B5" s="167">
        <f>B4+1</f>
        <v>22</v>
      </c>
      <c r="C5" s="168"/>
      <c r="D5" s="37">
        <v>300</v>
      </c>
      <c r="E5" s="175"/>
      <c r="F5" s="176"/>
      <c r="G5" s="170"/>
      <c r="H5" s="172"/>
      <c r="I5" s="173"/>
      <c r="J5" s="170"/>
      <c r="K5" s="172"/>
      <c r="L5" s="173"/>
      <c r="M5" s="171"/>
      <c r="N5" s="172"/>
      <c r="O5" s="174"/>
      <c r="P5" s="170"/>
      <c r="Q5" s="172"/>
      <c r="R5" s="172"/>
      <c r="S5" s="148"/>
      <c r="T5" s="148"/>
      <c r="U5" s="148"/>
      <c r="V5" s="148"/>
      <c r="W5" s="148"/>
      <c r="X5" s="148"/>
      <c r="Y5" s="148"/>
      <c r="Z5" s="148"/>
      <c r="AA5" s="148"/>
    </row>
    <row r="6" spans="1:27" x14ac:dyDescent="0.25">
      <c r="A6" s="166" t="s">
        <v>22</v>
      </c>
      <c r="B6" s="167">
        <f t="shared" ref="B6:B27" si="0">B5+1</f>
        <v>23</v>
      </c>
      <c r="C6" s="168"/>
      <c r="D6" s="37"/>
      <c r="E6" s="175">
        <v>3775</v>
      </c>
      <c r="F6" s="176"/>
      <c r="G6" s="170"/>
      <c r="H6" s="172"/>
      <c r="I6" s="173"/>
      <c r="J6" s="170"/>
      <c r="K6" s="172"/>
      <c r="L6" s="173"/>
      <c r="M6" s="171"/>
      <c r="N6" s="172"/>
      <c r="O6" s="174"/>
      <c r="P6" s="170"/>
      <c r="Q6" s="172"/>
      <c r="R6" s="172"/>
      <c r="S6" s="148"/>
      <c r="T6" s="148"/>
      <c r="U6" s="148"/>
      <c r="V6" s="148"/>
      <c r="W6" s="148"/>
      <c r="X6" s="148"/>
      <c r="Y6" s="148"/>
      <c r="Z6" s="148"/>
      <c r="AA6" s="148"/>
    </row>
    <row r="7" spans="1:27" x14ac:dyDescent="0.25">
      <c r="A7" s="166" t="s">
        <v>22</v>
      </c>
      <c r="B7" s="167">
        <f t="shared" si="0"/>
        <v>24</v>
      </c>
      <c r="C7" s="168"/>
      <c r="D7" s="37"/>
      <c r="E7" s="175">
        <v>2260</v>
      </c>
      <c r="F7" s="176"/>
      <c r="G7" s="170"/>
      <c r="H7" s="172"/>
      <c r="I7" s="173"/>
      <c r="J7" s="170"/>
      <c r="K7" s="172"/>
      <c r="L7" s="173"/>
      <c r="M7" s="171"/>
      <c r="N7" s="172"/>
      <c r="O7" s="174"/>
      <c r="P7" s="170"/>
      <c r="Q7" s="172"/>
      <c r="R7" s="172"/>
      <c r="S7" s="148"/>
      <c r="T7" s="148"/>
      <c r="U7" s="148"/>
      <c r="V7" s="148"/>
      <c r="W7" s="148"/>
      <c r="X7" s="148"/>
      <c r="Y7" s="148"/>
      <c r="Z7" s="148"/>
      <c r="AA7" s="148"/>
    </row>
    <row r="8" spans="1:27" x14ac:dyDescent="0.25">
      <c r="A8" s="166" t="s">
        <v>22</v>
      </c>
      <c r="B8" s="167">
        <f t="shared" si="0"/>
        <v>25</v>
      </c>
      <c r="C8" s="168"/>
      <c r="D8" s="37"/>
      <c r="E8" s="175">
        <v>370</v>
      </c>
      <c r="F8" s="176"/>
      <c r="G8" s="170"/>
      <c r="H8" s="172"/>
      <c r="I8" s="173"/>
      <c r="J8" s="170"/>
      <c r="K8" s="172"/>
      <c r="L8" s="173"/>
      <c r="M8" s="171"/>
      <c r="N8" s="172"/>
      <c r="O8" s="174"/>
      <c r="P8" s="170"/>
      <c r="Q8" s="172"/>
      <c r="R8" s="172"/>
      <c r="S8" s="148"/>
      <c r="T8" s="148"/>
      <c r="U8" s="148"/>
      <c r="V8" s="148"/>
      <c r="W8" s="148"/>
      <c r="X8" s="148"/>
      <c r="Y8" s="148"/>
      <c r="Z8" s="148"/>
      <c r="AA8" s="148"/>
    </row>
    <row r="9" spans="1:27" x14ac:dyDescent="0.25">
      <c r="A9" s="166" t="s">
        <v>23</v>
      </c>
      <c r="B9" s="167">
        <f t="shared" si="0"/>
        <v>26</v>
      </c>
      <c r="C9" s="168"/>
      <c r="D9" s="37"/>
      <c r="E9" s="175"/>
      <c r="F9" s="176">
        <v>1060</v>
      </c>
      <c r="G9" s="170"/>
      <c r="H9" s="172"/>
      <c r="I9" s="173"/>
      <c r="J9" s="170"/>
      <c r="K9" s="172"/>
      <c r="L9" s="173"/>
      <c r="M9" s="171"/>
      <c r="N9" s="172"/>
      <c r="O9" s="174"/>
      <c r="P9" s="170"/>
      <c r="Q9" s="172"/>
      <c r="R9" s="172"/>
      <c r="S9" s="148"/>
      <c r="T9" s="148"/>
      <c r="U9" s="148"/>
      <c r="V9" s="148"/>
      <c r="W9" s="148"/>
      <c r="X9" s="148"/>
      <c r="Y9" s="148"/>
      <c r="Z9" s="148"/>
      <c r="AA9" s="148"/>
    </row>
    <row r="10" spans="1:27" x14ac:dyDescent="0.25">
      <c r="A10" s="166" t="s">
        <v>69</v>
      </c>
      <c r="B10" s="167">
        <f t="shared" si="0"/>
        <v>27</v>
      </c>
      <c r="C10" s="168"/>
      <c r="D10" s="37">
        <v>40</v>
      </c>
      <c r="E10" s="175"/>
      <c r="F10" s="176"/>
      <c r="G10" s="170"/>
      <c r="H10" s="172"/>
      <c r="I10" s="173"/>
      <c r="J10" s="170"/>
      <c r="K10" s="172"/>
      <c r="L10" s="173"/>
      <c r="M10" s="171"/>
      <c r="N10" s="172"/>
      <c r="O10" s="174"/>
      <c r="P10" s="170"/>
      <c r="Q10" s="172"/>
      <c r="R10" s="172"/>
      <c r="S10" s="148"/>
      <c r="T10" s="148"/>
      <c r="U10" s="148"/>
      <c r="V10" s="148"/>
      <c r="W10" s="148"/>
      <c r="X10" s="148"/>
      <c r="Y10" s="148"/>
      <c r="Z10" s="148"/>
      <c r="AA10" s="148"/>
    </row>
    <row r="11" spans="1:27" x14ac:dyDescent="0.25">
      <c r="A11" s="166"/>
      <c r="B11" s="167">
        <f t="shared" si="0"/>
        <v>28</v>
      </c>
      <c r="C11" s="168"/>
      <c r="D11" s="37"/>
      <c r="E11" s="175"/>
      <c r="F11" s="176"/>
      <c r="G11" s="170"/>
      <c r="H11" s="172"/>
      <c r="I11" s="173"/>
      <c r="J11" s="170"/>
      <c r="K11" s="172"/>
      <c r="L11" s="173"/>
      <c r="M11" s="171"/>
      <c r="N11" s="172"/>
      <c r="O11" s="174"/>
      <c r="P11" s="170"/>
      <c r="Q11" s="172"/>
      <c r="R11" s="172"/>
      <c r="S11" s="148"/>
      <c r="T11" s="148"/>
      <c r="U11" s="148"/>
      <c r="V11" s="148"/>
      <c r="W11" s="148"/>
      <c r="X11" s="148"/>
      <c r="Y11" s="148"/>
      <c r="Z11" s="148"/>
      <c r="AA11" s="148"/>
    </row>
    <row r="12" spans="1:27" x14ac:dyDescent="0.25">
      <c r="A12" s="166"/>
      <c r="B12" s="167">
        <f t="shared" si="0"/>
        <v>29</v>
      </c>
      <c r="C12" s="168"/>
      <c r="D12" s="169"/>
      <c r="E12" s="175"/>
      <c r="F12" s="176"/>
      <c r="G12" s="170"/>
      <c r="H12" s="172"/>
      <c r="I12" s="173"/>
      <c r="J12" s="170"/>
      <c r="K12" s="172"/>
      <c r="L12" s="173"/>
      <c r="M12" s="171"/>
      <c r="N12" s="172"/>
      <c r="O12" s="174"/>
      <c r="P12" s="170"/>
      <c r="Q12" s="172"/>
      <c r="R12" s="172"/>
      <c r="S12" s="148"/>
      <c r="T12" s="148"/>
      <c r="U12" s="148"/>
      <c r="V12" s="148"/>
      <c r="W12" s="148"/>
      <c r="X12" s="148"/>
      <c r="Y12" s="148"/>
      <c r="Z12" s="148"/>
      <c r="AA12" s="148"/>
    </row>
    <row r="13" spans="1:27" x14ac:dyDescent="0.25">
      <c r="A13" s="166"/>
      <c r="B13" s="167">
        <f t="shared" si="0"/>
        <v>30</v>
      </c>
      <c r="C13" s="168"/>
      <c r="D13" s="169"/>
      <c r="E13" s="175"/>
      <c r="F13" s="176"/>
      <c r="G13" s="170"/>
      <c r="H13" s="172"/>
      <c r="I13" s="173"/>
      <c r="J13" s="170"/>
      <c r="K13" s="172"/>
      <c r="L13" s="173"/>
      <c r="M13" s="171"/>
      <c r="N13" s="172"/>
      <c r="O13" s="174"/>
      <c r="P13" s="170"/>
      <c r="Q13" s="172"/>
      <c r="R13" s="172"/>
      <c r="S13" s="148"/>
      <c r="T13" s="148"/>
      <c r="U13" s="148"/>
      <c r="V13" s="148"/>
      <c r="W13" s="148"/>
      <c r="X13" s="148"/>
      <c r="Y13" s="148"/>
      <c r="Z13" s="148"/>
      <c r="AA13" s="148"/>
    </row>
    <row r="14" spans="1:27" x14ac:dyDescent="0.25">
      <c r="A14" s="166"/>
      <c r="B14" s="167">
        <f t="shared" si="0"/>
        <v>31</v>
      </c>
      <c r="C14" s="168"/>
      <c r="D14" s="169"/>
      <c r="E14" s="175"/>
      <c r="F14" s="176"/>
      <c r="G14" s="170"/>
      <c r="H14" s="172"/>
      <c r="I14" s="173"/>
      <c r="J14" s="170"/>
      <c r="K14" s="172"/>
      <c r="L14" s="173"/>
      <c r="M14" s="171"/>
      <c r="N14" s="172"/>
      <c r="O14" s="174"/>
      <c r="P14" s="170"/>
      <c r="Q14" s="172"/>
      <c r="R14" s="172"/>
      <c r="S14" s="148"/>
      <c r="T14" s="148"/>
      <c r="U14" s="148"/>
      <c r="V14" s="148"/>
      <c r="W14" s="148"/>
      <c r="X14" s="148"/>
      <c r="Y14" s="148"/>
      <c r="Z14" s="148"/>
      <c r="AA14" s="148"/>
    </row>
    <row r="15" spans="1:27" x14ac:dyDescent="0.25">
      <c r="A15" s="166"/>
      <c r="B15" s="167">
        <f t="shared" si="0"/>
        <v>32</v>
      </c>
      <c r="C15" s="168"/>
      <c r="D15" s="169"/>
      <c r="E15" s="175"/>
      <c r="F15" s="176"/>
      <c r="G15" s="170"/>
      <c r="H15" s="172"/>
      <c r="I15" s="173"/>
      <c r="J15" s="170"/>
      <c r="K15" s="172"/>
      <c r="L15" s="173"/>
      <c r="M15" s="171"/>
      <c r="N15" s="172"/>
      <c r="O15" s="174"/>
      <c r="P15" s="170"/>
      <c r="Q15" s="172"/>
      <c r="R15" s="172"/>
      <c r="S15" s="148"/>
      <c r="T15" s="148"/>
      <c r="U15" s="148"/>
      <c r="V15" s="148"/>
      <c r="W15" s="148"/>
      <c r="X15" s="148"/>
      <c r="Y15" s="148"/>
      <c r="Z15" s="148"/>
      <c r="AA15" s="148"/>
    </row>
    <row r="16" spans="1:27" x14ac:dyDescent="0.25">
      <c r="A16" s="166"/>
      <c r="B16" s="167">
        <f t="shared" si="0"/>
        <v>33</v>
      </c>
      <c r="C16" s="168"/>
      <c r="D16" s="169"/>
      <c r="E16" s="175"/>
      <c r="F16" s="176"/>
      <c r="G16" s="170"/>
      <c r="H16" s="172"/>
      <c r="I16" s="173"/>
      <c r="J16" s="170"/>
      <c r="K16" s="172"/>
      <c r="L16" s="173"/>
      <c r="M16" s="171"/>
      <c r="N16" s="172"/>
      <c r="O16" s="174"/>
      <c r="P16" s="170"/>
      <c r="Q16" s="172"/>
      <c r="R16" s="172"/>
      <c r="S16" s="148"/>
      <c r="T16" s="148"/>
      <c r="U16" s="148"/>
      <c r="V16" s="148"/>
      <c r="W16" s="148"/>
      <c r="X16" s="148"/>
      <c r="Y16" s="148"/>
      <c r="Z16" s="148"/>
      <c r="AA16" s="148"/>
    </row>
    <row r="17" spans="1:27" x14ac:dyDescent="0.25">
      <c r="A17" s="166"/>
      <c r="B17" s="167">
        <f t="shared" si="0"/>
        <v>34</v>
      </c>
      <c r="C17" s="168"/>
      <c r="D17" s="169"/>
      <c r="E17" s="175"/>
      <c r="F17" s="176"/>
      <c r="G17" s="170"/>
      <c r="H17" s="172"/>
      <c r="I17" s="173"/>
      <c r="J17" s="170"/>
      <c r="K17" s="172"/>
      <c r="L17" s="173"/>
      <c r="M17" s="171"/>
      <c r="N17" s="172"/>
      <c r="O17" s="174"/>
      <c r="P17" s="170"/>
      <c r="Q17" s="172"/>
      <c r="R17" s="172"/>
      <c r="S17" s="148"/>
      <c r="T17" s="148"/>
      <c r="U17" s="148"/>
      <c r="V17" s="148"/>
      <c r="W17" s="148"/>
      <c r="X17" s="148"/>
      <c r="Y17" s="148"/>
      <c r="Z17" s="148"/>
      <c r="AA17" s="148"/>
    </row>
    <row r="18" spans="1:27" x14ac:dyDescent="0.25">
      <c r="A18" s="166"/>
      <c r="B18" s="167">
        <f t="shared" si="0"/>
        <v>35</v>
      </c>
      <c r="C18" s="168"/>
      <c r="D18" s="169"/>
      <c r="E18" s="175"/>
      <c r="F18" s="176"/>
      <c r="G18" s="170"/>
      <c r="H18" s="172"/>
      <c r="I18" s="173"/>
      <c r="J18" s="170"/>
      <c r="K18" s="172"/>
      <c r="L18" s="173"/>
      <c r="M18" s="171"/>
      <c r="N18" s="172"/>
      <c r="O18" s="174"/>
      <c r="P18" s="170"/>
      <c r="Q18" s="172"/>
      <c r="R18" s="172"/>
      <c r="S18" s="148"/>
      <c r="T18" s="148"/>
      <c r="U18" s="148"/>
      <c r="V18" s="148"/>
      <c r="W18" s="148"/>
      <c r="X18" s="148"/>
      <c r="Y18" s="148"/>
      <c r="Z18" s="148"/>
      <c r="AA18" s="148"/>
    </row>
    <row r="19" spans="1:27" x14ac:dyDescent="0.25">
      <c r="A19" s="166"/>
      <c r="B19" s="167">
        <f t="shared" si="0"/>
        <v>36</v>
      </c>
      <c r="C19" s="168"/>
      <c r="D19" s="169"/>
      <c r="E19" s="175"/>
      <c r="F19" s="176"/>
      <c r="G19" s="170"/>
      <c r="H19" s="172"/>
      <c r="I19" s="173"/>
      <c r="J19" s="170"/>
      <c r="K19" s="172"/>
      <c r="L19" s="173"/>
      <c r="M19" s="171"/>
      <c r="N19" s="172"/>
      <c r="O19" s="174"/>
      <c r="P19" s="170"/>
      <c r="Q19" s="172"/>
      <c r="R19" s="172"/>
      <c r="S19" s="148"/>
      <c r="T19" s="148"/>
      <c r="U19" s="148"/>
      <c r="V19" s="148"/>
      <c r="W19" s="148"/>
      <c r="X19" s="148"/>
      <c r="Y19" s="148"/>
      <c r="Z19" s="148"/>
      <c r="AA19" s="148"/>
    </row>
    <row r="20" spans="1:27" x14ac:dyDescent="0.25">
      <c r="A20" s="166"/>
      <c r="B20" s="167">
        <f t="shared" si="0"/>
        <v>37</v>
      </c>
      <c r="C20" s="168"/>
      <c r="D20" s="169"/>
      <c r="E20" s="175"/>
      <c r="F20" s="176"/>
      <c r="G20" s="170"/>
      <c r="H20" s="172"/>
      <c r="I20" s="173"/>
      <c r="J20" s="170"/>
      <c r="K20" s="172"/>
      <c r="L20" s="173"/>
      <c r="M20" s="171"/>
      <c r="N20" s="172"/>
      <c r="O20" s="174"/>
      <c r="P20" s="170"/>
      <c r="Q20" s="172"/>
      <c r="R20" s="172"/>
      <c r="S20" s="148"/>
      <c r="T20" s="148"/>
      <c r="U20" s="148"/>
      <c r="V20" s="148"/>
      <c r="W20" s="148"/>
      <c r="X20" s="148"/>
      <c r="Y20" s="148"/>
      <c r="Z20" s="148"/>
      <c r="AA20" s="148"/>
    </row>
    <row r="21" spans="1:27" x14ac:dyDescent="0.25">
      <c r="A21" s="166"/>
      <c r="B21" s="167">
        <f t="shared" si="0"/>
        <v>38</v>
      </c>
      <c r="C21" s="168"/>
      <c r="D21" s="169"/>
      <c r="E21" s="175"/>
      <c r="F21" s="176"/>
      <c r="G21" s="170"/>
      <c r="H21" s="172"/>
      <c r="I21" s="173"/>
      <c r="J21" s="170"/>
      <c r="K21" s="172"/>
      <c r="L21" s="173"/>
      <c r="M21" s="171"/>
      <c r="N21" s="172"/>
      <c r="O21" s="174"/>
      <c r="P21" s="170"/>
      <c r="Q21" s="172"/>
      <c r="R21" s="172"/>
      <c r="S21" s="148"/>
      <c r="T21" s="148"/>
      <c r="U21" s="148"/>
      <c r="V21" s="148"/>
      <c r="W21" s="148"/>
      <c r="X21" s="148"/>
      <c r="Y21" s="148"/>
      <c r="Z21" s="148"/>
      <c r="AA21" s="148"/>
    </row>
    <row r="22" spans="1:27" x14ac:dyDescent="0.25">
      <c r="A22" s="166"/>
      <c r="B22" s="167">
        <f t="shared" si="0"/>
        <v>39</v>
      </c>
      <c r="C22" s="168"/>
      <c r="D22" s="169"/>
      <c r="E22" s="175"/>
      <c r="F22" s="176"/>
      <c r="G22" s="170"/>
      <c r="H22" s="172"/>
      <c r="I22" s="173"/>
      <c r="J22" s="170"/>
      <c r="K22" s="172"/>
      <c r="L22" s="173"/>
      <c r="M22" s="171"/>
      <c r="N22" s="172"/>
      <c r="O22" s="174"/>
      <c r="P22" s="170"/>
      <c r="Q22" s="172"/>
      <c r="R22" s="172"/>
      <c r="S22" s="148"/>
      <c r="T22" s="148"/>
      <c r="U22" s="148"/>
      <c r="V22" s="148"/>
      <c r="W22" s="148"/>
      <c r="X22" s="148"/>
      <c r="Y22" s="148"/>
      <c r="Z22" s="148"/>
      <c r="AA22" s="148"/>
    </row>
    <row r="23" spans="1:27" x14ac:dyDescent="0.25">
      <c r="A23" s="166"/>
      <c r="B23" s="167">
        <f t="shared" si="0"/>
        <v>40</v>
      </c>
      <c r="C23" s="168"/>
      <c r="D23" s="169"/>
      <c r="E23" s="175"/>
      <c r="F23" s="176"/>
      <c r="G23" s="170"/>
      <c r="H23" s="172"/>
      <c r="I23" s="173"/>
      <c r="J23" s="170"/>
      <c r="K23" s="172"/>
      <c r="L23" s="173"/>
      <c r="M23" s="171"/>
      <c r="N23" s="172"/>
      <c r="O23" s="174"/>
      <c r="P23" s="170"/>
      <c r="Q23" s="172"/>
      <c r="R23" s="172"/>
      <c r="S23" s="148"/>
      <c r="T23" s="148"/>
      <c r="U23" s="148"/>
      <c r="V23" s="148"/>
      <c r="W23" s="148"/>
      <c r="X23" s="148"/>
      <c r="Y23" s="148"/>
      <c r="Z23" s="148"/>
      <c r="AA23" s="148"/>
    </row>
    <row r="24" spans="1:27" x14ac:dyDescent="0.25">
      <c r="A24" s="166" t="s">
        <v>22</v>
      </c>
      <c r="B24" s="167">
        <f t="shared" si="0"/>
        <v>41</v>
      </c>
      <c r="C24" s="168"/>
      <c r="D24" s="169"/>
      <c r="E24" s="175"/>
      <c r="F24" s="176"/>
      <c r="G24" s="170"/>
      <c r="H24" s="172"/>
      <c r="I24" s="173"/>
      <c r="J24" s="170"/>
      <c r="K24" s="172"/>
      <c r="L24" s="173"/>
      <c r="M24" s="171"/>
      <c r="N24" s="172"/>
      <c r="O24" s="174"/>
      <c r="P24" s="170"/>
      <c r="Q24" s="172"/>
      <c r="R24" s="172"/>
      <c r="S24" s="148"/>
      <c r="T24" s="148"/>
      <c r="U24" s="148"/>
      <c r="V24" s="148"/>
      <c r="W24" s="148"/>
      <c r="X24" s="148"/>
      <c r="Y24" s="148"/>
      <c r="Z24" s="148"/>
      <c r="AA24" s="148"/>
    </row>
    <row r="25" spans="1:27" x14ac:dyDescent="0.25">
      <c r="A25" s="166" t="s">
        <v>23</v>
      </c>
      <c r="B25" s="167">
        <f t="shared" si="0"/>
        <v>42</v>
      </c>
      <c r="C25" s="168"/>
      <c r="D25" s="169"/>
      <c r="E25" s="175"/>
      <c r="F25" s="176"/>
      <c r="G25" s="170"/>
      <c r="H25" s="172"/>
      <c r="I25" s="173"/>
      <c r="J25" s="170"/>
      <c r="K25" s="172"/>
      <c r="L25" s="173"/>
      <c r="M25" s="171"/>
      <c r="N25" s="172"/>
      <c r="O25" s="174"/>
      <c r="P25" s="170"/>
      <c r="Q25" s="172"/>
      <c r="R25" s="172"/>
      <c r="S25" s="148"/>
      <c r="T25" s="148"/>
      <c r="U25" s="148"/>
      <c r="V25" s="148"/>
      <c r="W25" s="148"/>
      <c r="X25" s="148"/>
      <c r="Y25" s="148"/>
      <c r="Z25" s="148"/>
      <c r="AA25" s="148"/>
    </row>
    <row r="26" spans="1:27" x14ac:dyDescent="0.25">
      <c r="A26" s="166" t="s">
        <v>29</v>
      </c>
      <c r="B26" s="167">
        <f t="shared" si="0"/>
        <v>43</v>
      </c>
      <c r="C26" s="168"/>
      <c r="D26" s="169"/>
      <c r="E26" s="175"/>
      <c r="F26" s="176"/>
      <c r="G26" s="170"/>
      <c r="H26" s="172"/>
      <c r="I26" s="173"/>
      <c r="J26" s="170"/>
      <c r="K26" s="172"/>
      <c r="L26" s="173"/>
      <c r="M26" s="171"/>
      <c r="N26" s="172"/>
      <c r="O26" s="174"/>
      <c r="P26" s="170"/>
      <c r="Q26" s="172"/>
      <c r="R26" s="172"/>
      <c r="S26" s="148"/>
      <c r="T26" s="148"/>
      <c r="U26" s="148"/>
      <c r="V26" s="148"/>
      <c r="W26" s="148"/>
      <c r="X26" s="148"/>
      <c r="Y26" s="148"/>
      <c r="Z26" s="148"/>
      <c r="AA26" s="148"/>
    </row>
    <row r="27" spans="1:27" ht="15.75" thickBot="1" x14ac:dyDescent="0.3">
      <c r="A27" s="166" t="s">
        <v>30</v>
      </c>
      <c r="B27" s="167">
        <f t="shared" si="0"/>
        <v>44</v>
      </c>
      <c r="C27" s="168"/>
      <c r="D27" s="169"/>
      <c r="E27" s="175"/>
      <c r="F27" s="176"/>
      <c r="G27" s="170"/>
      <c r="H27" s="172"/>
      <c r="I27" s="173"/>
      <c r="J27" s="170"/>
      <c r="K27" s="172"/>
      <c r="L27" s="173"/>
      <c r="M27" s="171"/>
      <c r="N27" s="172"/>
      <c r="O27" s="177"/>
      <c r="P27" s="170"/>
      <c r="Q27" s="172"/>
      <c r="R27" s="172"/>
      <c r="S27" s="148"/>
      <c r="T27" s="148"/>
      <c r="U27" s="148"/>
      <c r="V27" s="148"/>
      <c r="W27" s="148"/>
      <c r="X27" s="148"/>
      <c r="Y27" s="148"/>
      <c r="Z27" s="148"/>
      <c r="AA27" s="148"/>
    </row>
    <row r="28" spans="1:27" ht="15.75" thickBot="1" x14ac:dyDescent="0.3">
      <c r="A28" s="310" t="s">
        <v>31</v>
      </c>
      <c r="B28" s="311"/>
      <c r="C28" s="162">
        <f>SUM(C4:C27)</f>
        <v>-3279</v>
      </c>
      <c r="D28" s="162">
        <f t="shared" ref="D28:R28" si="1">SUM(D4:D27)</f>
        <v>1817</v>
      </c>
      <c r="E28" s="162">
        <f t="shared" si="1"/>
        <v>6405</v>
      </c>
      <c r="F28" s="162">
        <f t="shared" si="1"/>
        <v>4337</v>
      </c>
      <c r="G28" s="165">
        <f t="shared" si="1"/>
        <v>0.21200000000033015</v>
      </c>
      <c r="H28" s="165">
        <f t="shared" si="1"/>
        <v>0</v>
      </c>
      <c r="I28" s="163">
        <f t="shared" si="1"/>
        <v>40387.460000000028</v>
      </c>
      <c r="J28" s="165">
        <f t="shared" si="1"/>
        <v>87343.239999999889</v>
      </c>
      <c r="K28" s="165">
        <f t="shared" si="1"/>
        <v>-74780.049999999988</v>
      </c>
      <c r="L28" s="165">
        <f t="shared" si="1"/>
        <v>24534</v>
      </c>
      <c r="M28" s="165">
        <f t="shared" si="1"/>
        <v>31654.950000000012</v>
      </c>
      <c r="N28" s="165">
        <f t="shared" si="1"/>
        <v>23396.510000000002</v>
      </c>
      <c r="O28" s="165">
        <f t="shared" si="1"/>
        <v>8.000000000174623E-2</v>
      </c>
      <c r="P28" s="165">
        <f t="shared" si="1"/>
        <v>0</v>
      </c>
      <c r="Q28" s="165">
        <f t="shared" si="1"/>
        <v>5029.4700000000048</v>
      </c>
      <c r="R28" s="165">
        <f t="shared" si="1"/>
        <v>411.01999999999572</v>
      </c>
      <c r="S28" s="148"/>
      <c r="T28" s="148"/>
      <c r="U28" s="148"/>
      <c r="V28" s="148"/>
      <c r="W28" s="148"/>
      <c r="X28" s="148"/>
      <c r="Y28" s="148"/>
      <c r="Z28" s="148"/>
      <c r="AA28" s="148"/>
    </row>
    <row r="29" spans="1:27" ht="15.75" thickBot="1" x14ac:dyDescent="0.3">
      <c r="A29" s="178" t="s">
        <v>32</v>
      </c>
      <c r="B29" s="179">
        <v>10</v>
      </c>
      <c r="C29" s="179"/>
      <c r="D29" s="180"/>
      <c r="E29" s="181"/>
      <c r="F29" s="182"/>
      <c r="G29" s="183"/>
      <c r="H29" s="185"/>
      <c r="I29" s="217"/>
      <c r="J29" s="183"/>
      <c r="K29" s="185"/>
      <c r="L29" s="185"/>
      <c r="M29" s="184"/>
      <c r="N29" s="185"/>
      <c r="O29" s="186"/>
      <c r="P29" s="183"/>
      <c r="Q29" s="185"/>
      <c r="R29" s="185"/>
      <c r="S29" s="148"/>
      <c r="T29" s="148"/>
      <c r="U29" s="148"/>
      <c r="V29" s="148"/>
      <c r="W29" s="148"/>
      <c r="X29" s="148"/>
      <c r="Y29" s="148"/>
      <c r="Z29" s="148"/>
      <c r="AA29" s="148"/>
    </row>
    <row r="30" spans="1:27" x14ac:dyDescent="0.25">
      <c r="A30" s="166"/>
      <c r="B30" s="187">
        <f>B29+1</f>
        <v>11</v>
      </c>
      <c r="C30" s="188"/>
      <c r="D30" s="169"/>
      <c r="E30" s="189"/>
      <c r="F30" s="176"/>
      <c r="G30" s="170"/>
      <c r="H30" s="172"/>
      <c r="I30" s="173"/>
      <c r="J30" s="170"/>
      <c r="K30" s="172"/>
      <c r="L30" s="172"/>
      <c r="M30" s="171"/>
      <c r="N30" s="172"/>
      <c r="O30" s="174"/>
      <c r="P30" s="170"/>
      <c r="Q30" s="172"/>
      <c r="R30" s="172"/>
      <c r="S30" s="148"/>
      <c r="T30" s="148"/>
      <c r="U30" s="148"/>
      <c r="V30" s="148"/>
      <c r="W30" s="148"/>
      <c r="X30" s="148"/>
      <c r="Y30" s="148"/>
      <c r="Z30" s="148"/>
      <c r="AA30" s="148"/>
    </row>
    <row r="31" spans="1:27" x14ac:dyDescent="0.25">
      <c r="A31" s="166"/>
      <c r="B31" s="187">
        <f t="shared" ref="B31:B48" si="2">B30+1</f>
        <v>12</v>
      </c>
      <c r="C31" s="188"/>
      <c r="D31" s="169"/>
      <c r="E31" s="189"/>
      <c r="F31" s="176"/>
      <c r="G31" s="170"/>
      <c r="H31" s="172"/>
      <c r="I31" s="173"/>
      <c r="J31" s="170"/>
      <c r="K31" s="172"/>
      <c r="L31" s="172"/>
      <c r="M31" s="171"/>
      <c r="N31" s="172"/>
      <c r="O31" s="174"/>
      <c r="P31" s="170"/>
      <c r="Q31" s="172"/>
      <c r="R31" s="172"/>
      <c r="S31" s="148"/>
      <c r="T31" s="148"/>
      <c r="U31" s="148"/>
      <c r="V31" s="148"/>
      <c r="W31" s="148"/>
      <c r="X31" s="148"/>
      <c r="Y31" s="148"/>
      <c r="Z31" s="148"/>
      <c r="AA31" s="148"/>
    </row>
    <row r="32" spans="1:27" x14ac:dyDescent="0.25">
      <c r="A32" s="166"/>
      <c r="B32" s="187">
        <f t="shared" si="2"/>
        <v>13</v>
      </c>
      <c r="C32" s="188"/>
      <c r="D32" s="169"/>
      <c r="E32" s="189"/>
      <c r="F32" s="176"/>
      <c r="G32" s="170"/>
      <c r="H32" s="172"/>
      <c r="I32" s="173"/>
      <c r="J32" s="170"/>
      <c r="K32" s="172"/>
      <c r="L32" s="172"/>
      <c r="M32" s="171"/>
      <c r="N32" s="172"/>
      <c r="O32" s="174"/>
      <c r="P32" s="170"/>
      <c r="Q32" s="172"/>
      <c r="R32" s="172"/>
      <c r="S32" s="148"/>
      <c r="T32" s="148"/>
      <c r="U32" s="148"/>
      <c r="V32" s="148"/>
      <c r="W32" s="148"/>
      <c r="X32" s="148"/>
      <c r="Y32" s="148"/>
      <c r="Z32" s="148"/>
      <c r="AA32" s="148"/>
    </row>
    <row r="33" spans="1:27" x14ac:dyDescent="0.25">
      <c r="A33" s="166"/>
      <c r="B33" s="187">
        <f t="shared" si="2"/>
        <v>14</v>
      </c>
      <c r="C33" s="188"/>
      <c r="D33" s="169"/>
      <c r="E33" s="189"/>
      <c r="F33" s="176"/>
      <c r="G33" s="170"/>
      <c r="H33" s="172"/>
      <c r="I33" s="173"/>
      <c r="J33" s="170"/>
      <c r="K33" s="172"/>
      <c r="L33" s="172"/>
      <c r="M33" s="171"/>
      <c r="N33" s="172"/>
      <c r="O33" s="174"/>
      <c r="P33" s="170"/>
      <c r="Q33" s="172"/>
      <c r="R33" s="172"/>
      <c r="S33" s="148"/>
      <c r="T33" s="148"/>
      <c r="U33" s="148"/>
      <c r="V33" s="148"/>
      <c r="W33" s="148"/>
      <c r="X33" s="148"/>
      <c r="Y33" s="148"/>
      <c r="Z33" s="148"/>
      <c r="AA33" s="148"/>
    </row>
    <row r="34" spans="1:27" x14ac:dyDescent="0.25">
      <c r="A34" s="166"/>
      <c r="B34" s="187">
        <f t="shared" si="2"/>
        <v>15</v>
      </c>
      <c r="C34" s="188"/>
      <c r="D34" s="169"/>
      <c r="E34" s="189"/>
      <c r="F34" s="176"/>
      <c r="G34" s="170"/>
      <c r="H34" s="172"/>
      <c r="I34" s="173"/>
      <c r="J34" s="170"/>
      <c r="K34" s="172"/>
      <c r="L34" s="172"/>
      <c r="M34" s="171"/>
      <c r="N34" s="172"/>
      <c r="O34" s="174"/>
      <c r="P34" s="170"/>
      <c r="Q34" s="172"/>
      <c r="R34" s="172"/>
      <c r="S34" s="148"/>
      <c r="T34" s="148"/>
      <c r="U34" s="148"/>
      <c r="V34" s="148"/>
      <c r="W34" s="148"/>
      <c r="X34" s="148"/>
      <c r="Y34" s="148"/>
      <c r="Z34" s="148"/>
      <c r="AA34" s="148"/>
    </row>
    <row r="35" spans="1:27" x14ac:dyDescent="0.25">
      <c r="A35" s="166"/>
      <c r="B35" s="187">
        <f t="shared" si="2"/>
        <v>16</v>
      </c>
      <c r="C35" s="188"/>
      <c r="D35" s="169"/>
      <c r="E35" s="189"/>
      <c r="F35" s="176"/>
      <c r="G35" s="170"/>
      <c r="H35" s="172"/>
      <c r="I35" s="173"/>
      <c r="J35" s="170"/>
      <c r="K35" s="172"/>
      <c r="L35" s="172"/>
      <c r="M35" s="171"/>
      <c r="N35" s="172"/>
      <c r="O35" s="174"/>
      <c r="P35" s="170"/>
      <c r="Q35" s="172"/>
      <c r="R35" s="172"/>
      <c r="S35" s="148"/>
      <c r="T35" s="148"/>
      <c r="U35" s="148"/>
      <c r="V35" s="148"/>
      <c r="W35" s="148"/>
      <c r="X35" s="148"/>
      <c r="Y35" s="148"/>
      <c r="Z35" s="148"/>
      <c r="AA35" s="148"/>
    </row>
    <row r="36" spans="1:27" x14ac:dyDescent="0.25">
      <c r="A36" s="166"/>
      <c r="B36" s="187">
        <f t="shared" si="2"/>
        <v>17</v>
      </c>
      <c r="C36" s="188"/>
      <c r="D36" s="169"/>
      <c r="E36" s="189"/>
      <c r="F36" s="176"/>
      <c r="G36" s="170"/>
      <c r="H36" s="172"/>
      <c r="I36" s="173"/>
      <c r="J36" s="170"/>
      <c r="K36" s="172"/>
      <c r="L36" s="172"/>
      <c r="M36" s="171"/>
      <c r="N36" s="172"/>
      <c r="O36" s="174"/>
      <c r="P36" s="170"/>
      <c r="Q36" s="172"/>
      <c r="R36" s="172"/>
      <c r="S36" s="148"/>
      <c r="T36" s="148"/>
      <c r="U36" s="148"/>
      <c r="V36" s="148"/>
      <c r="W36" s="148"/>
      <c r="X36" s="148"/>
      <c r="Y36" s="148"/>
      <c r="Z36" s="148"/>
      <c r="AA36" s="148"/>
    </row>
    <row r="37" spans="1:27" x14ac:dyDescent="0.25">
      <c r="A37" s="166"/>
      <c r="B37" s="187">
        <f t="shared" si="2"/>
        <v>18</v>
      </c>
      <c r="C37" s="188"/>
      <c r="D37" s="169"/>
      <c r="E37" s="189"/>
      <c r="F37" s="176"/>
      <c r="G37" s="170"/>
      <c r="H37" s="172"/>
      <c r="I37" s="173"/>
      <c r="J37" s="170"/>
      <c r="K37" s="172"/>
      <c r="L37" s="172"/>
      <c r="M37" s="171"/>
      <c r="N37" s="172"/>
      <c r="O37" s="174"/>
      <c r="P37" s="170"/>
      <c r="Q37" s="172"/>
      <c r="R37" s="172"/>
      <c r="S37" s="148"/>
      <c r="T37" s="148"/>
      <c r="U37" s="148"/>
      <c r="V37" s="148"/>
      <c r="W37" s="148"/>
      <c r="X37" s="148"/>
      <c r="Y37" s="148"/>
      <c r="Z37" s="148"/>
      <c r="AA37" s="148"/>
    </row>
    <row r="38" spans="1:27" x14ac:dyDescent="0.25">
      <c r="A38" s="166"/>
      <c r="B38" s="187">
        <f t="shared" si="2"/>
        <v>19</v>
      </c>
      <c r="C38" s="188"/>
      <c r="D38" s="169"/>
      <c r="E38" s="189"/>
      <c r="F38" s="176"/>
      <c r="G38" s="170"/>
      <c r="H38" s="172"/>
      <c r="I38" s="173"/>
      <c r="J38" s="170"/>
      <c r="K38" s="172"/>
      <c r="L38" s="172"/>
      <c r="M38" s="171"/>
      <c r="N38" s="172"/>
      <c r="O38" s="174"/>
      <c r="P38" s="170"/>
      <c r="Q38" s="172"/>
      <c r="R38" s="172"/>
      <c r="S38" s="148"/>
      <c r="T38" s="148"/>
      <c r="U38" s="148"/>
      <c r="V38" s="148"/>
      <c r="W38" s="148"/>
      <c r="X38" s="148"/>
      <c r="Y38" s="148"/>
      <c r="Z38" s="148"/>
      <c r="AA38" s="148"/>
    </row>
    <row r="39" spans="1:27" x14ac:dyDescent="0.25">
      <c r="A39" s="166"/>
      <c r="B39" s="187">
        <f t="shared" si="2"/>
        <v>20</v>
      </c>
      <c r="C39" s="188"/>
      <c r="D39" s="169"/>
      <c r="E39" s="189"/>
      <c r="F39" s="176"/>
      <c r="G39" s="170"/>
      <c r="H39" s="172"/>
      <c r="I39" s="173"/>
      <c r="J39" s="170"/>
      <c r="K39" s="172"/>
      <c r="L39" s="172"/>
      <c r="M39" s="171"/>
      <c r="N39" s="172"/>
      <c r="O39" s="174"/>
      <c r="P39" s="170"/>
      <c r="Q39" s="172"/>
      <c r="R39" s="172"/>
      <c r="S39" s="148"/>
      <c r="T39" s="148"/>
      <c r="U39" s="148"/>
      <c r="V39" s="148"/>
      <c r="W39" s="148"/>
      <c r="X39" s="148"/>
      <c r="Y39" s="148"/>
      <c r="Z39" s="148"/>
      <c r="AA39" s="148"/>
    </row>
    <row r="40" spans="1:27" x14ac:dyDescent="0.25">
      <c r="A40" s="166"/>
      <c r="B40" s="187">
        <f t="shared" si="2"/>
        <v>21</v>
      </c>
      <c r="C40" s="188"/>
      <c r="D40" s="169"/>
      <c r="E40" s="189"/>
      <c r="F40" s="176"/>
      <c r="G40" s="170"/>
      <c r="H40" s="172"/>
      <c r="I40" s="173"/>
      <c r="J40" s="170"/>
      <c r="K40" s="172"/>
      <c r="L40" s="172"/>
      <c r="M40" s="171"/>
      <c r="N40" s="172"/>
      <c r="O40" s="174"/>
      <c r="P40" s="170"/>
      <c r="Q40" s="172"/>
      <c r="R40" s="172"/>
      <c r="S40" s="148"/>
      <c r="T40" s="148"/>
      <c r="U40" s="148"/>
      <c r="V40" s="148"/>
      <c r="W40" s="148"/>
      <c r="X40" s="148"/>
      <c r="Y40" s="148"/>
      <c r="Z40" s="148"/>
      <c r="AA40" s="148"/>
    </row>
    <row r="41" spans="1:27" x14ac:dyDescent="0.25">
      <c r="A41" s="34" t="s">
        <v>34</v>
      </c>
      <c r="B41" s="187">
        <f t="shared" si="2"/>
        <v>22</v>
      </c>
      <c r="C41" s="188"/>
      <c r="D41" s="169"/>
      <c r="E41" s="189"/>
      <c r="F41" s="176"/>
      <c r="G41" s="170"/>
      <c r="H41" s="172"/>
      <c r="I41" s="173"/>
      <c r="J41" s="170"/>
      <c r="K41" s="172"/>
      <c r="L41" s="172"/>
      <c r="M41" s="171"/>
      <c r="N41" s="172"/>
      <c r="O41" s="174"/>
      <c r="P41" s="170"/>
      <c r="Q41" s="172"/>
      <c r="R41" s="172"/>
      <c r="S41" s="148"/>
      <c r="T41" s="148"/>
      <c r="U41" s="148"/>
      <c r="V41" s="148"/>
      <c r="W41" s="148"/>
      <c r="X41" s="148"/>
      <c r="Y41" s="148"/>
      <c r="Z41" s="148"/>
      <c r="AA41" s="148"/>
    </row>
    <row r="42" spans="1:27" x14ac:dyDescent="0.25">
      <c r="A42" s="166" t="s">
        <v>35</v>
      </c>
      <c r="B42" s="187">
        <f t="shared" si="2"/>
        <v>23</v>
      </c>
      <c r="C42" s="188"/>
      <c r="D42" s="169"/>
      <c r="E42" s="189"/>
      <c r="F42" s="176"/>
      <c r="G42" s="170"/>
      <c r="H42" s="172"/>
      <c r="I42" s="173"/>
      <c r="J42" s="170"/>
      <c r="K42" s="172"/>
      <c r="L42" s="172"/>
      <c r="M42" s="171"/>
      <c r="N42" s="172"/>
      <c r="O42" s="174"/>
      <c r="P42" s="170"/>
      <c r="Q42" s="172"/>
      <c r="R42" s="172"/>
      <c r="S42" s="148"/>
      <c r="T42" s="148"/>
      <c r="U42" s="148"/>
      <c r="V42" s="148"/>
      <c r="W42" s="148"/>
      <c r="X42" s="148"/>
      <c r="Y42" s="148"/>
      <c r="Z42" s="148"/>
      <c r="AA42" s="148"/>
    </row>
    <row r="43" spans="1:27" x14ac:dyDescent="0.25">
      <c r="A43" s="166" t="s">
        <v>36</v>
      </c>
      <c r="B43" s="187">
        <f t="shared" si="2"/>
        <v>24</v>
      </c>
      <c r="C43" s="188"/>
      <c r="D43" s="169"/>
      <c r="E43" s="189"/>
      <c r="F43" s="176"/>
      <c r="G43" s="170"/>
      <c r="H43" s="172"/>
      <c r="I43" s="173"/>
      <c r="J43" s="170"/>
      <c r="K43" s="172"/>
      <c r="L43" s="172"/>
      <c r="M43" s="171"/>
      <c r="N43" s="172"/>
      <c r="O43" s="174"/>
      <c r="P43" s="170"/>
      <c r="Q43" s="172"/>
      <c r="R43" s="172"/>
      <c r="S43" s="148"/>
      <c r="T43" s="148"/>
      <c r="U43" s="148"/>
      <c r="V43" s="148"/>
      <c r="W43" s="148"/>
      <c r="X43" s="148"/>
      <c r="Y43" s="148"/>
      <c r="Z43" s="148"/>
      <c r="AA43" s="148"/>
    </row>
    <row r="44" spans="1:27" x14ac:dyDescent="0.25">
      <c r="A44" s="166" t="s">
        <v>37</v>
      </c>
      <c r="B44" s="187">
        <f t="shared" si="2"/>
        <v>25</v>
      </c>
      <c r="C44" s="188"/>
      <c r="D44" s="169"/>
      <c r="E44" s="189"/>
      <c r="F44" s="176"/>
      <c r="G44" s="170"/>
      <c r="H44" s="172"/>
      <c r="I44" s="173"/>
      <c r="J44" s="170"/>
      <c r="K44" s="172"/>
      <c r="L44" s="172"/>
      <c r="M44" s="171"/>
      <c r="N44" s="172"/>
      <c r="O44" s="174"/>
      <c r="P44" s="170"/>
      <c r="Q44" s="172"/>
      <c r="R44" s="172"/>
      <c r="S44" s="148"/>
      <c r="T44" s="148"/>
      <c r="U44" s="148"/>
      <c r="V44" s="148"/>
      <c r="W44" s="148"/>
      <c r="X44" s="148"/>
      <c r="Y44" s="148"/>
      <c r="Z44" s="148"/>
      <c r="AA44" s="148"/>
    </row>
    <row r="45" spans="1:27" x14ac:dyDescent="0.25">
      <c r="A45" s="166" t="s">
        <v>38</v>
      </c>
      <c r="B45" s="187">
        <f t="shared" si="2"/>
        <v>26</v>
      </c>
      <c r="C45" s="188"/>
      <c r="D45" s="169"/>
      <c r="E45" s="189"/>
      <c r="F45" s="176"/>
      <c r="G45" s="170"/>
      <c r="H45" s="172"/>
      <c r="I45" s="173"/>
      <c r="J45" s="170"/>
      <c r="K45" s="172"/>
      <c r="L45" s="172"/>
      <c r="M45" s="171"/>
      <c r="N45" s="172"/>
      <c r="O45" s="174"/>
      <c r="P45" s="170"/>
      <c r="Q45" s="172"/>
      <c r="R45" s="172"/>
      <c r="S45" s="148"/>
      <c r="T45" s="148"/>
      <c r="U45" s="148"/>
      <c r="V45" s="148"/>
      <c r="W45" s="148"/>
      <c r="X45" s="148"/>
      <c r="Y45" s="148"/>
      <c r="Z45" s="148"/>
      <c r="AA45" s="148"/>
    </row>
    <row r="46" spans="1:27" x14ac:dyDescent="0.25">
      <c r="A46" s="166"/>
      <c r="B46" s="187">
        <f t="shared" si="2"/>
        <v>27</v>
      </c>
      <c r="C46" s="188"/>
      <c r="D46" s="169"/>
      <c r="E46" s="189"/>
      <c r="F46" s="176"/>
      <c r="G46" s="170"/>
      <c r="H46" s="172"/>
      <c r="I46" s="173"/>
      <c r="J46" s="170"/>
      <c r="K46" s="172"/>
      <c r="L46" s="172"/>
      <c r="M46" s="171"/>
      <c r="N46" s="172"/>
      <c r="O46" s="174"/>
      <c r="P46" s="170"/>
      <c r="Q46" s="172"/>
      <c r="R46" s="172"/>
      <c r="S46" s="148"/>
      <c r="T46" s="148"/>
      <c r="U46" s="148"/>
      <c r="V46" s="148"/>
      <c r="W46" s="148"/>
      <c r="X46" s="148"/>
      <c r="Y46" s="148"/>
      <c r="Z46" s="148"/>
      <c r="AA46" s="148"/>
    </row>
    <row r="47" spans="1:27" x14ac:dyDescent="0.25">
      <c r="A47" s="166" t="s">
        <v>39</v>
      </c>
      <c r="B47" s="187">
        <f t="shared" si="2"/>
        <v>28</v>
      </c>
      <c r="C47" s="188"/>
      <c r="D47" s="169"/>
      <c r="E47" s="189"/>
      <c r="F47" s="176"/>
      <c r="G47" s="170"/>
      <c r="H47" s="172"/>
      <c r="I47" s="173"/>
      <c r="J47" s="170"/>
      <c r="K47" s="172"/>
      <c r="L47" s="172"/>
      <c r="M47" s="171"/>
      <c r="N47" s="172"/>
      <c r="O47" s="174"/>
      <c r="P47" s="170"/>
      <c r="Q47" s="172"/>
      <c r="R47" s="172"/>
      <c r="S47" s="148"/>
      <c r="T47" s="148"/>
      <c r="U47" s="148"/>
      <c r="V47" s="148"/>
      <c r="W47" s="148"/>
      <c r="X47" s="148"/>
      <c r="Y47" s="148"/>
      <c r="Z47" s="148"/>
      <c r="AA47" s="148"/>
    </row>
    <row r="48" spans="1:27" x14ac:dyDescent="0.25">
      <c r="A48" s="166" t="s">
        <v>40</v>
      </c>
      <c r="B48" s="187">
        <f t="shared" si="2"/>
        <v>29</v>
      </c>
      <c r="C48" s="188"/>
      <c r="D48" s="169"/>
      <c r="E48" s="189"/>
      <c r="F48" s="176"/>
      <c r="G48" s="170"/>
      <c r="H48" s="172"/>
      <c r="I48" s="173"/>
      <c r="J48" s="170"/>
      <c r="K48" s="172"/>
      <c r="L48" s="172"/>
      <c r="M48" s="171"/>
      <c r="N48" s="172"/>
      <c r="O48" s="174"/>
      <c r="P48" s="170"/>
      <c r="Q48" s="172"/>
      <c r="R48" s="172"/>
      <c r="S48" s="148"/>
      <c r="T48" s="148"/>
      <c r="U48" s="148"/>
      <c r="V48" s="148"/>
      <c r="W48" s="148"/>
      <c r="X48" s="148"/>
      <c r="Y48" s="148"/>
      <c r="Z48" s="148"/>
      <c r="AA48" s="148"/>
    </row>
    <row r="49" spans="1:27" x14ac:dyDescent="0.25">
      <c r="A49" s="312"/>
      <c r="B49" s="313"/>
      <c r="C49" s="190">
        <f>SUM(C29:C48)</f>
        <v>0</v>
      </c>
      <c r="D49" s="190">
        <f t="shared" ref="D49:R49" si="3">SUM(D29:D48)</f>
        <v>0</v>
      </c>
      <c r="E49" s="190">
        <f t="shared" si="3"/>
        <v>0</v>
      </c>
      <c r="F49" s="190">
        <f t="shared" si="3"/>
        <v>0</v>
      </c>
      <c r="G49" s="192">
        <f t="shared" si="3"/>
        <v>0</v>
      </c>
      <c r="H49" s="192">
        <f t="shared" si="3"/>
        <v>0</v>
      </c>
      <c r="I49" s="191">
        <f t="shared" si="3"/>
        <v>0</v>
      </c>
      <c r="J49" s="192">
        <f t="shared" si="3"/>
        <v>0</v>
      </c>
      <c r="K49" s="192">
        <f t="shared" si="3"/>
        <v>0</v>
      </c>
      <c r="L49" s="192">
        <f t="shared" si="3"/>
        <v>0</v>
      </c>
      <c r="M49" s="192">
        <f t="shared" si="3"/>
        <v>0</v>
      </c>
      <c r="N49" s="192">
        <f t="shared" si="3"/>
        <v>0</v>
      </c>
      <c r="O49" s="192">
        <f t="shared" si="3"/>
        <v>0</v>
      </c>
      <c r="P49" s="192">
        <f t="shared" si="3"/>
        <v>0</v>
      </c>
      <c r="Q49" s="192">
        <f t="shared" si="3"/>
        <v>0</v>
      </c>
      <c r="R49" s="192">
        <f t="shared" si="3"/>
        <v>0</v>
      </c>
      <c r="S49" s="148"/>
      <c r="T49" s="148"/>
      <c r="U49" s="148"/>
      <c r="V49" s="148"/>
      <c r="W49" s="148"/>
      <c r="X49" s="148"/>
      <c r="Y49" s="148"/>
      <c r="Z49" s="148"/>
      <c r="AA49" s="148"/>
    </row>
    <row r="50" spans="1:27" x14ac:dyDescent="0.25">
      <c r="A50" s="193" t="s">
        <v>41</v>
      </c>
      <c r="B50" s="194">
        <v>16</v>
      </c>
      <c r="C50" s="195"/>
      <c r="D50" s="196"/>
      <c r="E50" s="196"/>
      <c r="F50" s="197"/>
      <c r="G50" s="199"/>
      <c r="H50" s="200"/>
      <c r="I50" s="218"/>
      <c r="J50" s="200"/>
      <c r="K50" s="200"/>
      <c r="L50" s="200"/>
      <c r="M50" s="199"/>
      <c r="N50" s="200"/>
      <c r="O50" s="200"/>
      <c r="P50" s="198"/>
      <c r="Q50" s="200"/>
      <c r="R50" s="200"/>
      <c r="S50" s="148"/>
      <c r="T50" s="148"/>
      <c r="U50" s="148"/>
      <c r="V50" s="148"/>
      <c r="W50" s="148"/>
      <c r="X50" s="148"/>
      <c r="Y50" s="148"/>
      <c r="Z50" s="148"/>
      <c r="AA50" s="148"/>
    </row>
    <row r="51" spans="1:27" x14ac:dyDescent="0.25">
      <c r="A51" s="34" t="s">
        <v>42</v>
      </c>
      <c r="B51" s="201">
        <f>B50+1</f>
        <v>17</v>
      </c>
      <c r="C51" s="168"/>
      <c r="D51" s="189"/>
      <c r="E51" s="189">
        <v>350</v>
      </c>
      <c r="F51" s="169"/>
      <c r="G51" s="171"/>
      <c r="H51" s="172"/>
      <c r="I51" s="173"/>
      <c r="J51" s="172"/>
      <c r="K51" s="172"/>
      <c r="L51" s="172"/>
      <c r="M51" s="171"/>
      <c r="N51" s="172"/>
      <c r="O51" s="174"/>
      <c r="P51" s="170"/>
      <c r="Q51" s="172"/>
      <c r="R51" s="172"/>
      <c r="S51" s="148"/>
      <c r="T51" s="148"/>
      <c r="U51" s="148"/>
      <c r="V51" s="148"/>
      <c r="W51" s="148"/>
      <c r="X51" s="148"/>
      <c r="Y51" s="148"/>
      <c r="Z51" s="148"/>
      <c r="AA51" s="148"/>
    </row>
    <row r="52" spans="1:27" x14ac:dyDescent="0.25">
      <c r="A52" s="34" t="s">
        <v>70</v>
      </c>
      <c r="B52" s="201">
        <f t="shared" ref="B52:B67" si="4">B51+1</f>
        <v>18</v>
      </c>
      <c r="C52" s="168"/>
      <c r="D52" s="189"/>
      <c r="E52" s="189"/>
      <c r="F52" s="169">
        <v>30</v>
      </c>
      <c r="G52" s="171"/>
      <c r="H52" s="172"/>
      <c r="I52" s="173"/>
      <c r="J52" s="172"/>
      <c r="K52" s="172"/>
      <c r="L52" s="172"/>
      <c r="M52" s="171"/>
      <c r="N52" s="172"/>
      <c r="O52" s="174"/>
      <c r="P52" s="170"/>
      <c r="Q52" s="172"/>
      <c r="R52" s="172"/>
      <c r="S52" s="148"/>
      <c r="T52" s="148"/>
      <c r="U52" s="148"/>
      <c r="V52" s="148"/>
      <c r="W52" s="148"/>
      <c r="X52" s="148"/>
      <c r="Y52" s="148"/>
      <c r="Z52" s="148"/>
      <c r="AA52" s="148"/>
    </row>
    <row r="53" spans="1:27" x14ac:dyDescent="0.25">
      <c r="A53" s="34" t="s">
        <v>71</v>
      </c>
      <c r="B53" s="201">
        <f t="shared" si="4"/>
        <v>19</v>
      </c>
      <c r="C53" s="168"/>
      <c r="D53" s="189"/>
      <c r="E53" s="189"/>
      <c r="F53" s="169"/>
      <c r="G53" s="171"/>
      <c r="H53" s="172"/>
      <c r="I53" s="173"/>
      <c r="J53" s="172">
        <v>9000</v>
      </c>
      <c r="K53" s="172"/>
      <c r="L53" s="172"/>
      <c r="M53" s="171"/>
      <c r="N53" s="172"/>
      <c r="O53" s="174"/>
      <c r="P53" s="170"/>
      <c r="Q53" s="172"/>
      <c r="R53" s="172"/>
      <c r="S53" s="148"/>
      <c r="T53" s="148"/>
      <c r="U53" s="148"/>
      <c r="V53" s="148"/>
      <c r="W53" s="148"/>
      <c r="X53" s="148"/>
      <c r="Y53" s="148"/>
      <c r="Z53" s="148"/>
      <c r="AA53" s="148"/>
    </row>
    <row r="54" spans="1:27" x14ac:dyDescent="0.25">
      <c r="A54" s="34" t="s">
        <v>72</v>
      </c>
      <c r="B54" s="201">
        <f t="shared" si="4"/>
        <v>20</v>
      </c>
      <c r="C54" s="168"/>
      <c r="D54" s="202"/>
      <c r="E54" s="202"/>
      <c r="F54" s="176"/>
      <c r="G54" s="204"/>
      <c r="H54" s="174"/>
      <c r="I54" s="206"/>
      <c r="J54" s="174">
        <v>15000</v>
      </c>
      <c r="K54" s="174"/>
      <c r="L54" s="174"/>
      <c r="M54" s="204"/>
      <c r="N54" s="205"/>
      <c r="O54" s="174"/>
      <c r="P54" s="206"/>
      <c r="Q54" s="174"/>
      <c r="R54" s="174"/>
      <c r="S54" s="148"/>
      <c r="T54" s="148"/>
      <c r="U54" s="148"/>
      <c r="V54" s="148"/>
      <c r="W54" s="148"/>
      <c r="X54" s="148"/>
      <c r="Y54" s="148"/>
      <c r="Z54" s="148"/>
      <c r="AA54" s="148"/>
    </row>
    <row r="55" spans="1:27" x14ac:dyDescent="0.25">
      <c r="A55" s="34" t="s">
        <v>73</v>
      </c>
      <c r="B55" s="201">
        <f t="shared" si="4"/>
        <v>21</v>
      </c>
      <c r="C55" s="168"/>
      <c r="D55" s="202"/>
      <c r="E55" s="202"/>
      <c r="F55" s="176"/>
      <c r="G55" s="204"/>
      <c r="H55" s="174"/>
      <c r="I55" s="206">
        <v>10000</v>
      </c>
      <c r="J55" s="174"/>
      <c r="K55" s="174"/>
      <c r="L55" s="174"/>
      <c r="M55" s="204"/>
      <c r="N55" s="205"/>
      <c r="O55" s="174"/>
      <c r="P55" s="206"/>
      <c r="Q55" s="174"/>
      <c r="R55" s="174"/>
      <c r="S55" s="148"/>
      <c r="T55" s="148"/>
      <c r="U55" s="148"/>
      <c r="V55" s="148"/>
      <c r="W55" s="148"/>
      <c r="X55" s="148"/>
      <c r="Y55" s="148"/>
      <c r="Z55" s="148"/>
      <c r="AA55" s="148"/>
    </row>
    <row r="56" spans="1:27" x14ac:dyDescent="0.25">
      <c r="A56" s="34" t="s">
        <v>74</v>
      </c>
      <c r="B56" s="201">
        <f t="shared" si="4"/>
        <v>22</v>
      </c>
      <c r="C56" s="168"/>
      <c r="D56" s="202"/>
      <c r="E56" s="202"/>
      <c r="F56" s="176"/>
      <c r="G56" s="204"/>
      <c r="H56" s="174"/>
      <c r="I56" s="206"/>
      <c r="J56" s="174"/>
      <c r="K56" s="174"/>
      <c r="L56" s="174"/>
      <c r="M56" s="204"/>
      <c r="N56" s="205">
        <v>10175</v>
      </c>
      <c r="O56" s="174"/>
      <c r="P56" s="206"/>
      <c r="Q56" s="174"/>
      <c r="R56" s="174"/>
      <c r="S56" s="148"/>
      <c r="T56" s="148"/>
      <c r="U56" s="148"/>
      <c r="V56" s="148"/>
      <c r="W56" s="148"/>
      <c r="X56" s="148"/>
      <c r="Y56" s="148"/>
      <c r="Z56" s="148"/>
      <c r="AA56" s="148"/>
    </row>
    <row r="57" spans="1:27" x14ac:dyDescent="0.25">
      <c r="A57" s="166" t="s">
        <v>75</v>
      </c>
      <c r="B57" s="201">
        <f t="shared" si="4"/>
        <v>23</v>
      </c>
      <c r="C57" s="168"/>
      <c r="D57" s="202"/>
      <c r="E57" s="202"/>
      <c r="F57" s="176"/>
      <c r="G57" s="204"/>
      <c r="H57" s="174"/>
      <c r="I57" s="206">
        <v>25000</v>
      </c>
      <c r="J57" s="174"/>
      <c r="K57" s="174"/>
      <c r="L57" s="174"/>
      <c r="M57" s="204"/>
      <c r="N57" s="205"/>
      <c r="O57" s="174"/>
      <c r="P57" s="206"/>
      <c r="Q57" s="174"/>
      <c r="R57" s="174"/>
      <c r="S57" s="148"/>
      <c r="T57" s="148"/>
      <c r="U57" s="148"/>
      <c r="V57" s="148"/>
      <c r="W57" s="148"/>
      <c r="X57" s="148"/>
      <c r="Y57" s="148"/>
      <c r="Z57" s="148"/>
      <c r="AA57" s="148"/>
    </row>
    <row r="58" spans="1:27" x14ac:dyDescent="0.25">
      <c r="A58" s="166" t="s">
        <v>76</v>
      </c>
      <c r="B58" s="201">
        <f t="shared" si="4"/>
        <v>24</v>
      </c>
      <c r="C58" s="168"/>
      <c r="D58" s="202"/>
      <c r="E58" s="202"/>
      <c r="F58" s="176"/>
      <c r="G58" s="204"/>
      <c r="H58" s="174"/>
      <c r="I58" s="206">
        <v>13500</v>
      </c>
      <c r="J58" s="174"/>
      <c r="K58" s="174"/>
      <c r="L58" s="174"/>
      <c r="M58" s="204"/>
      <c r="N58" s="205"/>
      <c r="O58" s="174"/>
      <c r="P58" s="206"/>
      <c r="Q58" s="174"/>
      <c r="R58" s="174"/>
      <c r="S58" s="148"/>
      <c r="T58" s="148"/>
      <c r="U58" s="148"/>
      <c r="V58" s="148"/>
      <c r="W58" s="148"/>
      <c r="X58" s="148"/>
      <c r="Y58" s="148"/>
      <c r="Z58" s="148"/>
      <c r="AA58" s="148"/>
    </row>
    <row r="59" spans="1:27" x14ac:dyDescent="0.25">
      <c r="A59" s="166" t="s">
        <v>77</v>
      </c>
      <c r="B59" s="201">
        <f t="shared" si="4"/>
        <v>25</v>
      </c>
      <c r="C59" s="168"/>
      <c r="D59" s="202"/>
      <c r="E59" s="202"/>
      <c r="F59" s="176"/>
      <c r="G59" s="204"/>
      <c r="H59" s="174"/>
      <c r="I59" s="206"/>
      <c r="J59" s="174"/>
      <c r="K59" s="174"/>
      <c r="L59" s="174"/>
      <c r="M59" s="204">
        <v>3000</v>
      </c>
      <c r="N59" s="205"/>
      <c r="O59" s="174"/>
      <c r="P59" s="206"/>
      <c r="Q59" s="174"/>
      <c r="R59" s="174"/>
      <c r="S59" s="148"/>
      <c r="T59" s="148"/>
      <c r="U59" s="148"/>
      <c r="V59" s="148"/>
      <c r="W59" s="148"/>
      <c r="X59" s="148"/>
      <c r="Y59" s="148"/>
      <c r="Z59" s="148"/>
      <c r="AA59" s="148"/>
    </row>
    <row r="60" spans="1:27" x14ac:dyDescent="0.25">
      <c r="A60" s="166" t="s">
        <v>78</v>
      </c>
      <c r="B60" s="201">
        <f t="shared" si="4"/>
        <v>26</v>
      </c>
      <c r="C60" s="168"/>
      <c r="D60" s="202"/>
      <c r="E60" s="202"/>
      <c r="F60" s="176"/>
      <c r="G60" s="204"/>
      <c r="H60" s="174"/>
      <c r="I60" s="206"/>
      <c r="J60" s="174">
        <v>20000</v>
      </c>
      <c r="K60" s="174"/>
      <c r="L60" s="174"/>
      <c r="M60" s="204"/>
      <c r="N60" s="205"/>
      <c r="O60" s="174"/>
      <c r="P60" s="206"/>
      <c r="Q60" s="174"/>
      <c r="R60" s="174"/>
      <c r="S60" s="148"/>
      <c r="T60" s="148"/>
      <c r="U60" s="148"/>
      <c r="V60" s="148"/>
      <c r="W60" s="148"/>
      <c r="X60" s="148"/>
      <c r="Y60" s="148"/>
      <c r="Z60" s="148"/>
      <c r="AA60" s="148"/>
    </row>
    <row r="61" spans="1:27" x14ac:dyDescent="0.25">
      <c r="A61" s="34" t="s">
        <v>79</v>
      </c>
      <c r="B61" s="201">
        <f t="shared" si="4"/>
        <v>27</v>
      </c>
      <c r="C61" s="168"/>
      <c r="D61" s="202"/>
      <c r="E61" s="202"/>
      <c r="F61" s="176">
        <v>20</v>
      </c>
      <c r="G61" s="204"/>
      <c r="H61" s="174"/>
      <c r="I61" s="206"/>
      <c r="J61" s="174"/>
      <c r="K61" s="174"/>
      <c r="L61" s="174"/>
      <c r="M61" s="204"/>
      <c r="N61" s="205"/>
      <c r="O61" s="174"/>
      <c r="P61" s="206"/>
      <c r="Q61" s="174"/>
      <c r="R61" s="174"/>
      <c r="S61" s="148"/>
      <c r="T61" s="148"/>
      <c r="U61" s="148"/>
      <c r="V61" s="148"/>
      <c r="W61" s="148"/>
      <c r="X61" s="148"/>
      <c r="Y61" s="148"/>
      <c r="Z61" s="148"/>
      <c r="AA61" s="148"/>
    </row>
    <row r="62" spans="1:27" x14ac:dyDescent="0.25">
      <c r="A62" s="166" t="s">
        <v>80</v>
      </c>
      <c r="B62" s="201">
        <f t="shared" si="4"/>
        <v>28</v>
      </c>
      <c r="C62" s="168"/>
      <c r="D62" s="202"/>
      <c r="E62" s="202"/>
      <c r="F62" s="176"/>
      <c r="G62" s="204"/>
      <c r="H62" s="174"/>
      <c r="I62" s="206"/>
      <c r="J62" s="174"/>
      <c r="K62" s="174"/>
      <c r="L62" s="174"/>
      <c r="M62" s="204"/>
      <c r="N62" s="174"/>
      <c r="O62" s="174"/>
      <c r="P62" s="203"/>
      <c r="Q62" s="174">
        <v>1250</v>
      </c>
      <c r="R62" s="174"/>
      <c r="S62" s="148"/>
      <c r="T62" s="148"/>
      <c r="U62" s="148"/>
      <c r="V62" s="148"/>
      <c r="W62" s="148"/>
      <c r="X62" s="148"/>
      <c r="Y62" s="148"/>
      <c r="Z62" s="148"/>
      <c r="AA62" s="148"/>
    </row>
    <row r="63" spans="1:27" x14ac:dyDescent="0.25">
      <c r="A63" s="166"/>
      <c r="B63" s="201">
        <f t="shared" si="4"/>
        <v>29</v>
      </c>
      <c r="C63" s="168"/>
      <c r="D63" s="202"/>
      <c r="E63" s="202"/>
      <c r="F63" s="176"/>
      <c r="G63" s="204"/>
      <c r="H63" s="174"/>
      <c r="I63" s="206"/>
      <c r="J63" s="174"/>
      <c r="K63" s="174"/>
      <c r="L63" s="174"/>
      <c r="M63" s="204"/>
      <c r="N63" s="174"/>
      <c r="O63" s="174"/>
      <c r="P63" s="203"/>
      <c r="Q63" s="174"/>
      <c r="R63" s="174"/>
      <c r="S63" s="148"/>
      <c r="T63" s="148"/>
      <c r="U63" s="148"/>
      <c r="V63" s="148"/>
      <c r="W63" s="148"/>
      <c r="X63" s="148"/>
      <c r="Y63" s="148"/>
      <c r="Z63" s="148"/>
      <c r="AA63" s="148"/>
    </row>
    <row r="64" spans="1:27" x14ac:dyDescent="0.25">
      <c r="A64" s="166"/>
      <c r="B64" s="201">
        <f t="shared" si="4"/>
        <v>30</v>
      </c>
      <c r="C64" s="168"/>
      <c r="D64" s="202"/>
      <c r="E64" s="202"/>
      <c r="F64" s="176"/>
      <c r="G64" s="204"/>
      <c r="H64" s="174"/>
      <c r="I64" s="206"/>
      <c r="J64" s="174"/>
      <c r="K64" s="174"/>
      <c r="L64" s="174"/>
      <c r="M64" s="204"/>
      <c r="N64" s="174"/>
      <c r="O64" s="174"/>
      <c r="P64" s="203"/>
      <c r="Q64" s="174"/>
      <c r="R64" s="174"/>
      <c r="S64" s="148"/>
      <c r="T64" s="148"/>
      <c r="U64" s="148"/>
      <c r="V64" s="148"/>
      <c r="W64" s="148"/>
      <c r="X64" s="148"/>
      <c r="Y64" s="148"/>
      <c r="Z64" s="148"/>
      <c r="AA64" s="148"/>
    </row>
    <row r="65" spans="1:27" x14ac:dyDescent="0.25">
      <c r="A65" s="166"/>
      <c r="B65" s="201">
        <f t="shared" si="4"/>
        <v>31</v>
      </c>
      <c r="C65" s="168"/>
      <c r="D65" s="202"/>
      <c r="E65" s="202"/>
      <c r="F65" s="176"/>
      <c r="G65" s="204"/>
      <c r="H65" s="174"/>
      <c r="I65" s="206"/>
      <c r="J65" s="174"/>
      <c r="K65" s="174"/>
      <c r="L65" s="174"/>
      <c r="M65" s="204"/>
      <c r="N65" s="174"/>
      <c r="O65" s="174"/>
      <c r="P65" s="203"/>
      <c r="Q65" s="174"/>
      <c r="R65" s="174"/>
      <c r="S65" s="148"/>
      <c r="T65" s="148"/>
      <c r="U65" s="148"/>
      <c r="V65" s="148"/>
      <c r="W65" s="148"/>
      <c r="X65" s="148"/>
      <c r="Y65" s="148"/>
      <c r="Z65" s="148"/>
      <c r="AA65" s="148"/>
    </row>
    <row r="66" spans="1:27" x14ac:dyDescent="0.25">
      <c r="A66" s="34" t="s">
        <v>56</v>
      </c>
      <c r="B66" s="201">
        <f t="shared" si="4"/>
        <v>32</v>
      </c>
      <c r="C66" s="168"/>
      <c r="D66" s="202"/>
      <c r="E66" s="202"/>
      <c r="F66" s="176"/>
      <c r="G66" s="204"/>
      <c r="H66" s="174"/>
      <c r="I66" s="206"/>
      <c r="J66" s="174"/>
      <c r="K66" s="174"/>
      <c r="L66" s="174"/>
      <c r="M66" s="204"/>
      <c r="N66" s="174"/>
      <c r="O66" s="174"/>
      <c r="P66" s="203"/>
      <c r="Q66" s="174"/>
      <c r="R66" s="174"/>
      <c r="S66" s="148"/>
      <c r="T66" s="148"/>
      <c r="U66" s="148"/>
      <c r="V66" s="148"/>
      <c r="W66" s="148"/>
      <c r="X66" s="148"/>
      <c r="Y66" s="148"/>
      <c r="Z66" s="148"/>
      <c r="AA66" s="148"/>
    </row>
    <row r="67" spans="1:27" ht="15.75" thickBot="1" x14ac:dyDescent="0.3">
      <c r="A67" s="34" t="s">
        <v>57</v>
      </c>
      <c r="B67" s="201">
        <f t="shared" si="4"/>
        <v>33</v>
      </c>
      <c r="C67" s="168"/>
      <c r="D67" s="202"/>
      <c r="E67" s="202"/>
      <c r="F67" s="176"/>
      <c r="G67" s="204"/>
      <c r="H67" s="174"/>
      <c r="I67" s="206"/>
      <c r="J67" s="174"/>
      <c r="K67" s="174"/>
      <c r="L67" s="174"/>
      <c r="M67" s="204"/>
      <c r="N67" s="174"/>
      <c r="O67" s="177"/>
      <c r="P67" s="203"/>
      <c r="Q67" s="174"/>
      <c r="R67" s="174"/>
      <c r="S67" s="148"/>
      <c r="T67" s="148"/>
      <c r="U67" s="148"/>
      <c r="V67" s="148"/>
      <c r="W67" s="148"/>
      <c r="X67" s="148"/>
      <c r="Y67" s="148"/>
      <c r="Z67" s="148"/>
      <c r="AA67" s="148"/>
    </row>
    <row r="68" spans="1:27" ht="15.75" thickBot="1" x14ac:dyDescent="0.3">
      <c r="A68" s="314" t="s">
        <v>49</v>
      </c>
      <c r="B68" s="314"/>
      <c r="C68" s="219">
        <f>SUM(C51:C67)</f>
        <v>0</v>
      </c>
      <c r="D68" s="219">
        <f t="shared" ref="D68:R68" si="5">SUM(D51:D67)</f>
        <v>0</v>
      </c>
      <c r="E68" s="219">
        <f t="shared" si="5"/>
        <v>350</v>
      </c>
      <c r="F68" s="219">
        <f t="shared" si="5"/>
        <v>50</v>
      </c>
      <c r="G68" s="209">
        <f t="shared" si="5"/>
        <v>0</v>
      </c>
      <c r="H68" s="209">
        <f t="shared" si="5"/>
        <v>0</v>
      </c>
      <c r="I68" s="208">
        <f t="shared" si="5"/>
        <v>48500</v>
      </c>
      <c r="J68" s="209">
        <f t="shared" si="5"/>
        <v>44000</v>
      </c>
      <c r="K68" s="209">
        <f t="shared" si="5"/>
        <v>0</v>
      </c>
      <c r="L68" s="209">
        <f t="shared" si="5"/>
        <v>0</v>
      </c>
      <c r="M68" s="209">
        <f t="shared" si="5"/>
        <v>3000</v>
      </c>
      <c r="N68" s="209">
        <f t="shared" si="5"/>
        <v>10175</v>
      </c>
      <c r="O68" s="209">
        <f t="shared" si="5"/>
        <v>0</v>
      </c>
      <c r="P68" s="209">
        <f t="shared" si="5"/>
        <v>0</v>
      </c>
      <c r="Q68" s="209">
        <f t="shared" si="5"/>
        <v>1250</v>
      </c>
      <c r="R68" s="209">
        <f t="shared" si="5"/>
        <v>0</v>
      </c>
      <c r="S68" s="210"/>
      <c r="T68" s="210"/>
      <c r="U68" s="210"/>
      <c r="V68" s="210"/>
      <c r="W68" s="210"/>
      <c r="X68" s="210"/>
      <c r="Y68" s="210"/>
      <c r="Z68" s="210"/>
      <c r="AA68" s="210"/>
    </row>
    <row r="69" spans="1:27" ht="15.75" thickBot="1" x14ac:dyDescent="0.3">
      <c r="A69" s="316" t="s">
        <v>50</v>
      </c>
      <c r="B69" s="316"/>
      <c r="C69" s="220">
        <f>C28+C49-C68</f>
        <v>-3279</v>
      </c>
      <c r="D69" s="220">
        <f t="shared" ref="D69:R69" si="6">D28+D49-D68</f>
        <v>1817</v>
      </c>
      <c r="E69" s="220">
        <f t="shared" si="6"/>
        <v>6055</v>
      </c>
      <c r="F69" s="220">
        <f t="shared" si="6"/>
        <v>4287</v>
      </c>
      <c r="G69" s="165">
        <f t="shared" si="6"/>
        <v>0.21200000000033015</v>
      </c>
      <c r="H69" s="165">
        <f t="shared" si="6"/>
        <v>0</v>
      </c>
      <c r="I69" s="163">
        <f t="shared" si="6"/>
        <v>-8112.5399999999718</v>
      </c>
      <c r="J69" s="165">
        <f t="shared" si="6"/>
        <v>43343.239999999889</v>
      </c>
      <c r="K69" s="165">
        <f t="shared" si="6"/>
        <v>-74780.049999999988</v>
      </c>
      <c r="L69" s="165">
        <f t="shared" si="6"/>
        <v>24534</v>
      </c>
      <c r="M69" s="165">
        <f t="shared" si="6"/>
        <v>28654.950000000012</v>
      </c>
      <c r="N69" s="165">
        <f t="shared" si="6"/>
        <v>13221.510000000002</v>
      </c>
      <c r="O69" s="165">
        <f t="shared" si="6"/>
        <v>8.000000000174623E-2</v>
      </c>
      <c r="P69" s="165">
        <f t="shared" si="6"/>
        <v>0</v>
      </c>
      <c r="Q69" s="165">
        <f t="shared" si="6"/>
        <v>3779.4700000000048</v>
      </c>
      <c r="R69" s="165">
        <f t="shared" si="6"/>
        <v>411.01999999999572</v>
      </c>
      <c r="S69" s="210"/>
      <c r="T69" s="210"/>
      <c r="U69" s="210"/>
      <c r="V69" s="210"/>
      <c r="W69" s="210"/>
      <c r="X69" s="210"/>
      <c r="Y69" s="210"/>
      <c r="Z69" s="210"/>
      <c r="AA69" s="210"/>
    </row>
    <row r="70" spans="1:27" x14ac:dyDescent="0.25">
      <c r="A70" s="210"/>
      <c r="B70" s="210"/>
      <c r="C70" s="210"/>
      <c r="D70" s="210"/>
      <c r="E70" s="210"/>
      <c r="F70" s="210"/>
      <c r="G70" s="214"/>
      <c r="H70" s="214"/>
      <c r="I70" s="214"/>
      <c r="J70" s="214"/>
      <c r="K70" s="214"/>
      <c r="L70" s="214"/>
      <c r="M70" s="214"/>
      <c r="N70" s="214"/>
      <c r="O70" s="214"/>
      <c r="P70" s="214"/>
      <c r="Q70" s="214"/>
      <c r="R70" s="214"/>
    </row>
    <row r="72" spans="1:27" ht="24.75" x14ac:dyDescent="0.5">
      <c r="A72" s="215"/>
      <c r="B72" s="210"/>
      <c r="C72" s="210"/>
      <c r="D72" s="210"/>
      <c r="E72" s="210"/>
      <c r="F72" s="210"/>
      <c r="G72" s="214"/>
      <c r="H72" s="214"/>
      <c r="I72" s="214"/>
      <c r="J72" s="214"/>
      <c r="K72" s="214"/>
      <c r="L72" s="214"/>
      <c r="M72" s="214"/>
      <c r="N72" s="214"/>
      <c r="O72" s="291"/>
      <c r="P72" s="291"/>
      <c r="Q72" s="291"/>
      <c r="R72" s="291"/>
    </row>
    <row r="73" spans="1:27" ht="24.75" x14ac:dyDescent="0.5">
      <c r="A73" s="215" t="s">
        <v>51</v>
      </c>
      <c r="B73" s="210"/>
      <c r="C73" s="210"/>
      <c r="D73" s="210"/>
      <c r="E73" s="210"/>
      <c r="F73" s="210"/>
      <c r="G73" s="214"/>
      <c r="H73" s="214"/>
      <c r="I73" s="214"/>
      <c r="J73" s="214"/>
      <c r="K73" s="214"/>
      <c r="L73" s="214"/>
      <c r="M73" s="214"/>
      <c r="N73" s="214"/>
      <c r="O73" s="291"/>
      <c r="P73" s="291"/>
      <c r="Q73" s="291"/>
      <c r="R73" s="291"/>
    </row>
    <row r="75" spans="1:27" x14ac:dyDescent="0.25">
      <c r="A75" s="210"/>
      <c r="B75" s="210"/>
      <c r="C75" s="210"/>
      <c r="D75" s="210"/>
      <c r="E75" s="210"/>
      <c r="F75" s="210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</row>
    <row r="245" spans="4:4" x14ac:dyDescent="0.25">
      <c r="D245" s="216" t="s">
        <v>52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8:B28"/>
    <mergeCell ref="A49:B49"/>
    <mergeCell ref="A68:B68"/>
    <mergeCell ref="A69:B69"/>
    <mergeCell ref="O72:R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"/>
  <sheetViews>
    <sheetView rightToLeft="1" workbookViewId="0">
      <selection activeCell="C30" sqref="C30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workbookViewId="0">
      <pane ySplit="4" topLeftCell="A5" activePane="bottomLeft" state="frozen"/>
      <selection pane="bottomLeft" activeCell="L10" sqref="L10"/>
    </sheetView>
  </sheetViews>
  <sheetFormatPr defaultRowHeight="15" x14ac:dyDescent="0.25"/>
  <cols>
    <col min="1" max="1" width="46.42578125" customWidth="1"/>
    <col min="2" max="2" width="5.140625" customWidth="1"/>
    <col min="3" max="3" width="6.42578125" customWidth="1"/>
    <col min="4" max="4" width="7" style="121" customWidth="1"/>
    <col min="5" max="6" width="6.85546875" style="121" customWidth="1"/>
    <col min="7" max="7" width="7.42578125" style="121" hidden="1" customWidth="1"/>
    <col min="8" max="8" width="8.7109375" style="123" customWidth="1"/>
    <col min="9" max="9" width="8.7109375" style="123" hidden="1" customWidth="1"/>
    <col min="10" max="10" width="8.7109375" style="123" customWidth="1"/>
    <col min="11" max="11" width="10.42578125" style="123" customWidth="1"/>
    <col min="12" max="13" width="9.7109375" style="123" customWidth="1"/>
    <col min="14" max="14" width="9.42578125" style="123" customWidth="1"/>
    <col min="15" max="15" width="10.42578125" style="123" customWidth="1"/>
    <col min="16" max="16" width="8.42578125" style="124" customWidth="1"/>
    <col min="17" max="17" width="9.85546875" style="123" customWidth="1"/>
    <col min="18" max="18" width="9.140625" style="123" customWidth="1"/>
    <col min="19" max="19" width="9.5703125" style="123" customWidth="1"/>
    <col min="20" max="20" width="9.28515625" style="123" customWidth="1"/>
    <col min="21" max="21" width="7.85546875" style="123" hidden="1" customWidth="1"/>
    <col min="22" max="22" width="9.85546875" style="125" hidden="1" customWidth="1"/>
    <col min="23" max="23" width="9.28515625" style="123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46.42578125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8.42578125" customWidth="1"/>
    <col min="273" max="273" width="9.8554687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46.42578125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8.42578125" customWidth="1"/>
    <col min="529" max="529" width="9.8554687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46.42578125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8.42578125" customWidth="1"/>
    <col min="785" max="785" width="9.8554687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46.42578125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8.42578125" customWidth="1"/>
    <col min="1041" max="1041" width="9.8554687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46.42578125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8.42578125" customWidth="1"/>
    <col min="1297" max="1297" width="9.8554687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46.42578125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8.42578125" customWidth="1"/>
    <col min="1553" max="1553" width="9.8554687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46.42578125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8.42578125" customWidth="1"/>
    <col min="1809" max="1809" width="9.8554687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46.42578125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8.42578125" customWidth="1"/>
    <col min="2065" max="2065" width="9.8554687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46.42578125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8.42578125" customWidth="1"/>
    <col min="2321" max="2321" width="9.8554687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46.42578125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8.42578125" customWidth="1"/>
    <col min="2577" max="2577" width="9.8554687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46.42578125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8.42578125" customWidth="1"/>
    <col min="2833" max="2833" width="9.8554687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46.42578125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8.42578125" customWidth="1"/>
    <col min="3089" max="3089" width="9.8554687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46.42578125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8.42578125" customWidth="1"/>
    <col min="3345" max="3345" width="9.8554687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46.42578125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8.42578125" customWidth="1"/>
    <col min="3601" max="3601" width="9.8554687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46.42578125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8.42578125" customWidth="1"/>
    <col min="3857" max="3857" width="9.8554687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46.42578125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8.42578125" customWidth="1"/>
    <col min="4113" max="4113" width="9.8554687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46.42578125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8.42578125" customWidth="1"/>
    <col min="4369" max="4369" width="9.8554687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46.42578125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8.42578125" customWidth="1"/>
    <col min="4625" max="4625" width="9.8554687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46.42578125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8.42578125" customWidth="1"/>
    <col min="4881" max="4881" width="9.8554687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46.42578125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8.42578125" customWidth="1"/>
    <col min="5137" max="5137" width="9.8554687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46.42578125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8.42578125" customWidth="1"/>
    <col min="5393" max="5393" width="9.8554687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46.42578125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8.42578125" customWidth="1"/>
    <col min="5649" max="5649" width="9.8554687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46.42578125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8.42578125" customWidth="1"/>
    <col min="5905" max="5905" width="9.8554687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46.42578125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8.42578125" customWidth="1"/>
    <col min="6161" max="6161" width="9.8554687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46.42578125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8.42578125" customWidth="1"/>
    <col min="6417" max="6417" width="9.8554687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46.42578125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8.42578125" customWidth="1"/>
    <col min="6673" max="6673" width="9.8554687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46.42578125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8.42578125" customWidth="1"/>
    <col min="6929" max="6929" width="9.8554687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46.42578125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8.42578125" customWidth="1"/>
    <col min="7185" max="7185" width="9.8554687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46.42578125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8.42578125" customWidth="1"/>
    <col min="7441" max="7441" width="9.8554687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46.42578125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8.42578125" customWidth="1"/>
    <col min="7697" max="7697" width="9.8554687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46.42578125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8.42578125" customWidth="1"/>
    <col min="7953" max="7953" width="9.8554687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46.42578125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8.42578125" customWidth="1"/>
    <col min="8209" max="8209" width="9.8554687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46.42578125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8.42578125" customWidth="1"/>
    <col min="8465" max="8465" width="9.8554687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46.42578125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8.42578125" customWidth="1"/>
    <col min="8721" max="8721" width="9.8554687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46.42578125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8.42578125" customWidth="1"/>
    <col min="8977" max="8977" width="9.8554687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46.42578125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8.42578125" customWidth="1"/>
    <col min="9233" max="9233" width="9.8554687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46.42578125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8.42578125" customWidth="1"/>
    <col min="9489" max="9489" width="9.8554687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46.42578125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8.42578125" customWidth="1"/>
    <col min="9745" max="9745" width="9.8554687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46.42578125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8.42578125" customWidth="1"/>
    <col min="10001" max="10001" width="9.8554687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46.42578125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8.42578125" customWidth="1"/>
    <col min="10257" max="10257" width="9.8554687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46.42578125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8.42578125" customWidth="1"/>
    <col min="10513" max="10513" width="9.8554687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46.42578125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8.42578125" customWidth="1"/>
    <col min="10769" max="10769" width="9.8554687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46.42578125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8.42578125" customWidth="1"/>
    <col min="11025" max="11025" width="9.8554687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46.42578125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8.42578125" customWidth="1"/>
    <col min="11281" max="11281" width="9.8554687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46.42578125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8.42578125" customWidth="1"/>
    <col min="11537" max="11537" width="9.8554687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46.42578125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8.42578125" customWidth="1"/>
    <col min="11793" max="11793" width="9.8554687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46.42578125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8.42578125" customWidth="1"/>
    <col min="12049" max="12049" width="9.8554687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46.42578125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8.42578125" customWidth="1"/>
    <col min="12305" max="12305" width="9.8554687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46.42578125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8.42578125" customWidth="1"/>
    <col min="12561" max="12561" width="9.8554687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46.42578125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8.42578125" customWidth="1"/>
    <col min="12817" max="12817" width="9.8554687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46.42578125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8.42578125" customWidth="1"/>
    <col min="13073" max="13073" width="9.8554687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46.42578125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8.42578125" customWidth="1"/>
    <col min="13329" max="13329" width="9.8554687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46.42578125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8.42578125" customWidth="1"/>
    <col min="13585" max="13585" width="9.8554687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46.42578125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8.42578125" customWidth="1"/>
    <col min="13841" max="13841" width="9.8554687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46.42578125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8.42578125" customWidth="1"/>
    <col min="14097" max="14097" width="9.8554687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46.42578125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8.42578125" customWidth="1"/>
    <col min="14353" max="14353" width="9.8554687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46.42578125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8.42578125" customWidth="1"/>
    <col min="14609" max="14609" width="9.8554687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46.42578125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8.42578125" customWidth="1"/>
    <col min="14865" max="14865" width="9.8554687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46.42578125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8.42578125" customWidth="1"/>
    <col min="15121" max="15121" width="9.8554687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46.42578125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8.42578125" customWidth="1"/>
    <col min="15377" max="15377" width="9.8554687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46.42578125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8.42578125" customWidth="1"/>
    <col min="15633" max="15633" width="9.8554687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46.42578125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8.42578125" customWidth="1"/>
    <col min="15889" max="15889" width="9.8554687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46.42578125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8.42578125" customWidth="1"/>
    <col min="16145" max="16145" width="9.8554687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8</v>
      </c>
      <c r="B1" s="262" t="s">
        <v>0</v>
      </c>
      <c r="C1" s="263"/>
      <c r="D1" s="263"/>
      <c r="E1" s="263"/>
      <c r="F1" s="263"/>
      <c r="G1" s="263"/>
      <c r="H1" s="264"/>
      <c r="I1" s="265"/>
      <c r="J1" s="13"/>
      <c r="K1" s="318" t="s">
        <v>1</v>
      </c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20"/>
      <c r="W1" s="249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321" t="s">
        <v>5</v>
      </c>
      <c r="I2" s="321" t="s">
        <v>6</v>
      </c>
      <c r="J2" s="321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250" t="s">
        <v>7</v>
      </c>
      <c r="V2" s="8" t="s">
        <v>8</v>
      </c>
      <c r="W2" s="249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9" t="s">
        <v>9</v>
      </c>
      <c r="E3" s="10" t="s">
        <v>10</v>
      </c>
      <c r="F3" s="11" t="s">
        <v>11</v>
      </c>
      <c r="G3" s="12" t="s">
        <v>12</v>
      </c>
      <c r="H3" s="322"/>
      <c r="I3" s="322"/>
      <c r="J3" s="323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249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27</v>
      </c>
      <c r="C4" s="23">
        <f>'[1]7'!C68</f>
        <v>-3279</v>
      </c>
      <c r="D4" s="23">
        <f>'[1]7'!D68</f>
        <v>1817</v>
      </c>
      <c r="E4" s="23">
        <f>'[1]7'!E68</f>
        <v>6055</v>
      </c>
      <c r="F4" s="23">
        <f>'[1]7'!F68</f>
        <v>4287</v>
      </c>
      <c r="G4" s="23" t="e">
        <f>'[1]7'!#REF!</f>
        <v>#REF!</v>
      </c>
      <c r="H4" s="30">
        <f>'[1]7'!G68</f>
        <v>0.21200000000033015</v>
      </c>
      <c r="I4" s="30">
        <f>'[1]7'!H68</f>
        <v>0</v>
      </c>
      <c r="J4" s="30">
        <f>'[1]7'!H68</f>
        <v>0</v>
      </c>
      <c r="K4" s="30">
        <f>'[1]7'!I68</f>
        <v>-8112.5399999999718</v>
      </c>
      <c r="L4" s="30">
        <f>'[1]7'!J68</f>
        <v>43343.239999999889</v>
      </c>
      <c r="M4" s="30">
        <f>'[1]7'!K68</f>
        <v>-74780.049999999988</v>
      </c>
      <c r="N4" s="30">
        <f>'[1]7'!L68</f>
        <v>24534</v>
      </c>
      <c r="O4" s="30">
        <f>'[1]7'!M68</f>
        <v>28654.950000000012</v>
      </c>
      <c r="P4" s="30">
        <f>'[1]7'!N68</f>
        <v>13221.510000000002</v>
      </c>
      <c r="Q4" s="30">
        <f>'[1]7'!O68</f>
        <v>8.000000000174623E-2</v>
      </c>
      <c r="R4" s="30">
        <f>'[1]7'!P68</f>
        <v>0</v>
      </c>
      <c r="S4" s="30">
        <f>'[1]7'!Q68</f>
        <v>3779.4700000000048</v>
      </c>
      <c r="T4" s="30">
        <f>'[1]7'!R68</f>
        <v>411.01999999999572</v>
      </c>
      <c r="U4" s="245" t="e">
        <f>'[1]7'!#REF!</f>
        <v>#REF!</v>
      </c>
      <c r="V4" s="245" t="e">
        <f>'[1]7'!#REF!</f>
        <v>#REF!</v>
      </c>
      <c r="W4" s="249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28</v>
      </c>
      <c r="C5" s="36"/>
      <c r="D5" s="37"/>
      <c r="E5" s="38">
        <v>2960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251"/>
      <c r="V5" s="49"/>
      <c r="W5" s="249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5" si="0">B5+1</f>
        <v>29</v>
      </c>
      <c r="C6" s="36"/>
      <c r="D6" s="37"/>
      <c r="E6" s="38">
        <v>450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251"/>
      <c r="V6" s="49"/>
      <c r="W6" s="249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30</v>
      </c>
      <c r="C7" s="36"/>
      <c r="D7" s="37"/>
      <c r="E7" s="38"/>
      <c r="F7" s="39">
        <v>970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251"/>
      <c r="V7" s="49"/>
      <c r="W7" s="249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100</v>
      </c>
      <c r="B8" s="35">
        <f t="shared" si="0"/>
        <v>31</v>
      </c>
      <c r="C8" s="36"/>
      <c r="D8" s="37">
        <v>300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251"/>
      <c r="V8" s="49"/>
      <c r="W8" s="249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32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251"/>
      <c r="V9" s="49"/>
      <c r="W9" s="249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33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251"/>
      <c r="V10" s="49"/>
      <c r="W10" s="249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34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251"/>
      <c r="V11" s="49"/>
      <c r="W11" s="249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35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251"/>
      <c r="V12" s="49"/>
      <c r="W12" s="249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36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251"/>
      <c r="V13" s="49"/>
      <c r="W13" s="249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37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251"/>
      <c r="V14" s="49"/>
      <c r="W14" s="249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38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251"/>
      <c r="V15" s="49"/>
      <c r="W15" s="249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39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251"/>
      <c r="V16" s="49"/>
      <c r="W16" s="249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40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251"/>
      <c r="V17" s="49"/>
      <c r="W17" s="249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41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251"/>
      <c r="V18" s="49"/>
      <c r="W18" s="249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42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251"/>
      <c r="V19" s="49"/>
      <c r="W19" s="249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43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251"/>
      <c r="V20" s="49"/>
      <c r="W20" s="249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44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251"/>
      <c r="V21" s="49"/>
      <c r="W21" s="249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45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251"/>
      <c r="V22" s="49"/>
      <c r="W22" s="249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46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251"/>
      <c r="V23" s="49"/>
      <c r="W23" s="249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47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251"/>
      <c r="V24" s="49"/>
      <c r="W24" s="249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48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251"/>
      <c r="V25" s="49"/>
      <c r="W25" s="249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83" t="s">
        <v>31</v>
      </c>
      <c r="B26" s="284"/>
      <c r="C26" s="52">
        <f t="shared" ref="C26:V26" si="1">SUM(C4:C25)</f>
        <v>-3279</v>
      </c>
      <c r="D26" s="52">
        <f t="shared" si="1"/>
        <v>2117</v>
      </c>
      <c r="E26" s="53">
        <f t="shared" si="1"/>
        <v>9465</v>
      </c>
      <c r="F26" s="52">
        <f t="shared" si="1"/>
        <v>5257</v>
      </c>
      <c r="G26" s="54" t="e">
        <f t="shared" si="1"/>
        <v>#REF!</v>
      </c>
      <c r="H26" s="30">
        <f t="shared" si="1"/>
        <v>0.21200000000033015</v>
      </c>
      <c r="I26" s="27">
        <f t="shared" si="1"/>
        <v>0</v>
      </c>
      <c r="J26" s="30">
        <f t="shared" si="1"/>
        <v>0</v>
      </c>
      <c r="K26" s="29">
        <f t="shared" si="1"/>
        <v>-8112.5399999999718</v>
      </c>
      <c r="L26" s="30">
        <f t="shared" si="1"/>
        <v>43343.239999999889</v>
      </c>
      <c r="M26" s="30">
        <f t="shared" si="1"/>
        <v>-74780.049999999988</v>
      </c>
      <c r="N26" s="30">
        <f t="shared" si="1"/>
        <v>24534</v>
      </c>
      <c r="O26" s="27">
        <f t="shared" si="1"/>
        <v>28654.950000000012</v>
      </c>
      <c r="P26" s="30">
        <f t="shared" si="1"/>
        <v>13221.510000000002</v>
      </c>
      <c r="Q26" s="30">
        <f t="shared" si="1"/>
        <v>8.000000000174623E-2</v>
      </c>
      <c r="R26" s="30">
        <f t="shared" si="1"/>
        <v>0</v>
      </c>
      <c r="S26" s="30">
        <f t="shared" si="1"/>
        <v>3779.4700000000048</v>
      </c>
      <c r="T26" s="30">
        <f t="shared" si="1"/>
        <v>411.01999999999572</v>
      </c>
      <c r="U26" s="30" t="e">
        <f t="shared" si="1"/>
        <v>#REF!</v>
      </c>
      <c r="V26" s="30" t="e">
        <f t="shared" si="1"/>
        <v>#REF!</v>
      </c>
      <c r="W26" s="249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10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252"/>
      <c r="V27" s="70"/>
      <c r="W27" s="249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34" t="s">
        <v>39</v>
      </c>
      <c r="B28" s="56">
        <f>B27+1</f>
        <v>11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253"/>
      <c r="V28" s="75"/>
      <c r="W28" s="249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4" t="s">
        <v>40</v>
      </c>
      <c r="B29" s="56">
        <f t="shared" ref="B29:B42" si="2">B28+1</f>
        <v>12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253"/>
      <c r="V29" s="75"/>
      <c r="W29" s="249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34" t="s">
        <v>35</v>
      </c>
      <c r="B30" s="56">
        <f t="shared" si="2"/>
        <v>13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253"/>
      <c r="V30" s="75"/>
      <c r="W30" s="249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34" t="s">
        <v>36</v>
      </c>
      <c r="B31" s="56">
        <f t="shared" si="2"/>
        <v>14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253"/>
      <c r="V31" s="75"/>
      <c r="W31" s="249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34" t="s">
        <v>37</v>
      </c>
      <c r="B32" s="56">
        <f t="shared" si="2"/>
        <v>15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253"/>
      <c r="V32" s="75"/>
      <c r="W32" s="249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34" t="s">
        <v>38</v>
      </c>
      <c r="B33" s="56">
        <f t="shared" si="2"/>
        <v>16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253"/>
      <c r="V33" s="75"/>
      <c r="W33" s="249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34"/>
      <c r="B34" s="56">
        <f t="shared" si="2"/>
        <v>17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253"/>
      <c r="V34" s="75"/>
      <c r="W34" s="249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34" t="s">
        <v>34</v>
      </c>
      <c r="B35" s="56">
        <f t="shared" si="2"/>
        <v>18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253"/>
      <c r="V35" s="75"/>
      <c r="W35" s="249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34" t="s">
        <v>35</v>
      </c>
      <c r="B36" s="56">
        <f t="shared" si="2"/>
        <v>19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253"/>
      <c r="V36" s="75"/>
      <c r="W36" s="249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34" t="s">
        <v>36</v>
      </c>
      <c r="B37" s="56">
        <f t="shared" si="2"/>
        <v>20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253"/>
      <c r="V37" s="75"/>
      <c r="W37" s="249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34" t="s">
        <v>37</v>
      </c>
      <c r="B38" s="56">
        <f t="shared" si="2"/>
        <v>21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253"/>
      <c r="V38" s="75"/>
      <c r="W38" s="249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34" t="s">
        <v>38</v>
      </c>
      <c r="B39" s="56">
        <f t="shared" si="2"/>
        <v>22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253"/>
      <c r="V39" s="75"/>
      <c r="W39" s="249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34"/>
      <c r="B40" s="56">
        <f t="shared" si="2"/>
        <v>23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253"/>
      <c r="V40" s="75"/>
      <c r="W40" s="249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34" t="s">
        <v>39</v>
      </c>
      <c r="B41" s="56">
        <f t="shared" si="2"/>
        <v>24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253"/>
      <c r="V41" s="75"/>
      <c r="W41" s="249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34" t="s">
        <v>40</v>
      </c>
      <c r="B42" s="56">
        <f t="shared" si="2"/>
        <v>25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253"/>
      <c r="V42" s="75"/>
      <c r="W42" s="249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85"/>
      <c r="B43" s="286"/>
      <c r="C43" s="76">
        <f t="shared" ref="C43:V43" si="3">SUM(C27:C42)</f>
        <v>0</v>
      </c>
      <c r="D43" s="77">
        <f t="shared" si="3"/>
        <v>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39">
        <f t="shared" si="3"/>
        <v>0</v>
      </c>
      <c r="I43" s="239">
        <f t="shared" si="3"/>
        <v>0</v>
      </c>
      <c r="J43" s="80">
        <f t="shared" si="3"/>
        <v>0</v>
      </c>
      <c r="K43" s="240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39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254">
        <f t="shared" si="3"/>
        <v>0</v>
      </c>
      <c r="V43" s="82">
        <f t="shared" si="3"/>
        <v>0</v>
      </c>
      <c r="W43" s="249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28</v>
      </c>
      <c r="C44" s="85"/>
      <c r="D44" s="86"/>
      <c r="E44" s="86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1"/>
      <c r="Q44" s="91"/>
      <c r="R44" s="93"/>
      <c r="S44" s="91"/>
      <c r="T44" s="91"/>
      <c r="U44" s="255"/>
      <c r="V44" s="96"/>
      <c r="W44" s="249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42</v>
      </c>
      <c r="B45" s="97">
        <f t="shared" ref="B45:B68" si="4">B44+1</f>
        <v>29</v>
      </c>
      <c r="C45" s="36"/>
      <c r="D45" s="73"/>
      <c r="E45" s="73">
        <v>120</v>
      </c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256"/>
      <c r="V45" s="103"/>
      <c r="W45" s="249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70</v>
      </c>
      <c r="B46" s="97">
        <f t="shared" si="4"/>
        <v>30</v>
      </c>
      <c r="C46" s="168"/>
      <c r="D46" s="189"/>
      <c r="E46" s="189"/>
      <c r="F46" s="169">
        <v>50</v>
      </c>
      <c r="G46" s="171"/>
      <c r="H46" s="172"/>
      <c r="I46" s="173"/>
      <c r="J46" s="172"/>
      <c r="K46" s="172"/>
      <c r="L46" s="172"/>
      <c r="M46" s="171"/>
      <c r="N46" s="45"/>
      <c r="O46" s="46"/>
      <c r="P46" s="45"/>
      <c r="Q46" s="47"/>
      <c r="R46" s="41"/>
      <c r="S46" s="45"/>
      <c r="T46" s="45"/>
      <c r="U46" s="257"/>
      <c r="V46" s="105"/>
      <c r="W46" s="249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101</v>
      </c>
      <c r="B47" s="97">
        <f t="shared" si="4"/>
        <v>31</v>
      </c>
      <c r="C47" s="168"/>
      <c r="D47" s="189"/>
      <c r="E47" s="189"/>
      <c r="F47" s="169"/>
      <c r="G47" s="171"/>
      <c r="H47" s="172"/>
      <c r="I47" s="173"/>
      <c r="J47" s="172"/>
      <c r="K47" s="172">
        <v>618.51</v>
      </c>
      <c r="L47" s="172"/>
      <c r="M47" s="171"/>
      <c r="N47" s="47"/>
      <c r="O47" s="100"/>
      <c r="P47" s="106"/>
      <c r="Q47" s="47"/>
      <c r="R47" s="101"/>
      <c r="S47" s="47"/>
      <c r="T47" s="47"/>
      <c r="U47" s="257"/>
      <c r="V47" s="105"/>
      <c r="W47" s="249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102</v>
      </c>
      <c r="B48" s="97">
        <f t="shared" si="4"/>
        <v>32</v>
      </c>
      <c r="C48" s="168"/>
      <c r="D48" s="202"/>
      <c r="E48" s="202"/>
      <c r="F48" s="176"/>
      <c r="G48" s="204"/>
      <c r="H48" s="174"/>
      <c r="I48" s="206"/>
      <c r="J48" s="174"/>
      <c r="K48" s="174"/>
      <c r="L48" s="174">
        <v>13592</v>
      </c>
      <c r="M48" s="204"/>
      <c r="N48" s="47"/>
      <c r="O48" s="100"/>
      <c r="P48" s="106"/>
      <c r="Q48" s="47"/>
      <c r="R48" s="101"/>
      <c r="S48" s="47"/>
      <c r="T48" s="47"/>
      <c r="U48" s="257"/>
      <c r="V48" s="105"/>
      <c r="W48" s="249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103</v>
      </c>
      <c r="B49" s="97">
        <f t="shared" si="4"/>
        <v>33</v>
      </c>
      <c r="C49" s="36"/>
      <c r="D49" s="98"/>
      <c r="E49" s="98"/>
      <c r="F49" s="39"/>
      <c r="G49" s="99"/>
      <c r="H49" s="100"/>
      <c r="I49" s="100"/>
      <c r="J49" s="47"/>
      <c r="K49" s="101"/>
      <c r="L49" s="47">
        <v>3510</v>
      </c>
      <c r="M49" s="47"/>
      <c r="N49" s="47"/>
      <c r="O49" s="100"/>
      <c r="P49" s="106"/>
      <c r="Q49" s="47"/>
      <c r="R49" s="101"/>
      <c r="S49" s="47"/>
      <c r="T49" s="47"/>
      <c r="U49" s="257"/>
      <c r="V49" s="105"/>
      <c r="W49" s="249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104</v>
      </c>
      <c r="B50" s="97">
        <f t="shared" si="4"/>
        <v>34</v>
      </c>
      <c r="C50" s="36">
        <v>550</v>
      </c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257"/>
      <c r="V50" s="105"/>
      <c r="W50" s="249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105</v>
      </c>
      <c r="B51" s="97">
        <f t="shared" si="4"/>
        <v>35</v>
      </c>
      <c r="C51" s="36">
        <v>210</v>
      </c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257"/>
      <c r="V51" s="105"/>
      <c r="W51" s="249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36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257"/>
      <c r="V52" s="105"/>
      <c r="W52" s="249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37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257"/>
      <c r="V53" s="105"/>
      <c r="W53" s="249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38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257"/>
      <c r="V54" s="105"/>
      <c r="W54" s="249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39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47"/>
      <c r="Q55" s="47"/>
      <c r="R55" s="109"/>
      <c r="S55" s="47"/>
      <c r="T55" s="47"/>
      <c r="U55" s="257"/>
      <c r="V55" s="105"/>
      <c r="W55" s="249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40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47"/>
      <c r="Q56" s="47"/>
      <c r="R56" s="109"/>
      <c r="S56" s="47"/>
      <c r="T56" s="47"/>
      <c r="U56" s="257"/>
      <c r="V56" s="105"/>
      <c r="W56" s="249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41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47"/>
      <c r="Q57" s="47"/>
      <c r="R57" s="109"/>
      <c r="S57" s="47"/>
      <c r="T57" s="47"/>
      <c r="U57" s="257"/>
      <c r="V57" s="105"/>
      <c r="W57" s="249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42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47"/>
      <c r="Q58" s="47"/>
      <c r="R58" s="109"/>
      <c r="S58" s="47"/>
      <c r="T58" s="47"/>
      <c r="U58" s="257"/>
      <c r="V58" s="105"/>
      <c r="W58" s="249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43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47"/>
      <c r="Q59" s="47"/>
      <c r="R59" s="109"/>
      <c r="S59" s="47"/>
      <c r="T59" s="47"/>
      <c r="U59" s="257"/>
      <c r="V59" s="105"/>
      <c r="W59" s="249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44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257"/>
      <c r="V60" s="105"/>
      <c r="W60" s="249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45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47"/>
      <c r="Q61" s="47"/>
      <c r="R61" s="109"/>
      <c r="S61" s="47"/>
      <c r="T61" s="47"/>
      <c r="U61" s="257"/>
      <c r="V61" s="105"/>
      <c r="W61" s="249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46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47"/>
      <c r="Q62" s="47"/>
      <c r="R62" s="109"/>
      <c r="S62" s="47"/>
      <c r="T62" s="47"/>
      <c r="U62" s="257"/>
      <c r="V62" s="105"/>
      <c r="W62" s="249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47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47"/>
      <c r="Q63" s="47"/>
      <c r="R63" s="109"/>
      <c r="S63" s="47"/>
      <c r="T63" s="47"/>
      <c r="U63" s="257"/>
      <c r="V63" s="105"/>
      <c r="W63" s="249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48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47"/>
      <c r="Q64" s="47"/>
      <c r="R64" s="109"/>
      <c r="S64" s="47"/>
      <c r="T64" s="47"/>
      <c r="U64" s="257"/>
      <c r="V64" s="105"/>
      <c r="W64" s="249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49</v>
      </c>
      <c r="C65" s="36"/>
      <c r="D65" s="98"/>
      <c r="E65" s="98"/>
      <c r="F65" s="39"/>
      <c r="G65" s="99"/>
      <c r="H65" s="100"/>
      <c r="I65" s="100"/>
      <c r="J65" s="47"/>
      <c r="K65" s="101"/>
      <c r="L65" s="47"/>
      <c r="M65" s="47"/>
      <c r="N65" s="47"/>
      <c r="O65" s="100"/>
      <c r="P65" s="47"/>
      <c r="Q65" s="47"/>
      <c r="R65" s="109"/>
      <c r="S65" s="47"/>
      <c r="T65" s="47"/>
      <c r="U65" s="257"/>
      <c r="V65" s="105"/>
      <c r="W65" s="249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50</v>
      </c>
      <c r="C66" s="36"/>
      <c r="D66" s="98"/>
      <c r="E66" s="98"/>
      <c r="F66" s="39"/>
      <c r="G66" s="99"/>
      <c r="H66" s="100"/>
      <c r="I66" s="100"/>
      <c r="J66" s="47"/>
      <c r="K66" s="101"/>
      <c r="L66" s="47"/>
      <c r="M66" s="47"/>
      <c r="N66" s="47"/>
      <c r="O66" s="100"/>
      <c r="P66" s="47"/>
      <c r="Q66" s="47"/>
      <c r="R66" s="109"/>
      <c r="S66" s="47"/>
      <c r="T66" s="47"/>
      <c r="U66" s="257"/>
      <c r="V66" s="105"/>
      <c r="W66" s="249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 t="s">
        <v>56</v>
      </c>
      <c r="B67" s="97">
        <f t="shared" si="4"/>
        <v>51</v>
      </c>
      <c r="C67" s="36"/>
      <c r="D67" s="98"/>
      <c r="E67" s="98"/>
      <c r="F67" s="39"/>
      <c r="G67" s="99"/>
      <c r="H67" s="100"/>
      <c r="I67" s="100"/>
      <c r="J67" s="47"/>
      <c r="K67" s="101"/>
      <c r="L67" s="47"/>
      <c r="M67" s="47"/>
      <c r="N67" s="47"/>
      <c r="O67" s="100"/>
      <c r="P67" s="47"/>
      <c r="Q67" s="47"/>
      <c r="R67" s="109"/>
      <c r="S67" s="47"/>
      <c r="T67" s="47"/>
      <c r="U67" s="257"/>
      <c r="V67" s="105"/>
      <c r="W67" s="249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4" t="s">
        <v>57</v>
      </c>
      <c r="B68" s="97">
        <f t="shared" si="4"/>
        <v>52</v>
      </c>
      <c r="C68" s="36"/>
      <c r="D68" s="98"/>
      <c r="E68" s="98"/>
      <c r="F68" s="39"/>
      <c r="G68" s="99"/>
      <c r="H68" s="100"/>
      <c r="I68" s="100"/>
      <c r="J68" s="47"/>
      <c r="K68" s="101"/>
      <c r="L68" s="47"/>
      <c r="M68" s="47"/>
      <c r="N68" s="47"/>
      <c r="O68" s="100"/>
      <c r="P68" s="47"/>
      <c r="Q68" s="51"/>
      <c r="R68" s="109"/>
      <c r="S68" s="47"/>
      <c r="T68" s="47"/>
      <c r="U68" s="257"/>
      <c r="V68" s="105"/>
      <c r="W68" s="249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87" t="s">
        <v>49</v>
      </c>
      <c r="B69" s="287"/>
      <c r="C69" s="110">
        <f t="shared" ref="C69:V69" si="5">SUM(C44:C68)</f>
        <v>760</v>
      </c>
      <c r="D69" s="110">
        <f t="shared" si="5"/>
        <v>0</v>
      </c>
      <c r="E69" s="110">
        <f t="shared" si="5"/>
        <v>120</v>
      </c>
      <c r="F69" s="110">
        <f t="shared" si="5"/>
        <v>50</v>
      </c>
      <c r="G69" s="110">
        <f t="shared" si="5"/>
        <v>0</v>
      </c>
      <c r="H69" s="113">
        <f t="shared" si="5"/>
        <v>0</v>
      </c>
      <c r="I69" s="113">
        <f t="shared" si="5"/>
        <v>0</v>
      </c>
      <c r="J69" s="113">
        <f t="shared" si="5"/>
        <v>0</v>
      </c>
      <c r="K69" s="113">
        <f t="shared" si="5"/>
        <v>618.51</v>
      </c>
      <c r="L69" s="113">
        <f t="shared" si="5"/>
        <v>17102</v>
      </c>
      <c r="M69" s="113">
        <f t="shared" si="5"/>
        <v>0</v>
      </c>
      <c r="N69" s="113">
        <f t="shared" si="5"/>
        <v>0</v>
      </c>
      <c r="O69" s="114">
        <f t="shared" si="5"/>
        <v>0</v>
      </c>
      <c r="P69" s="113">
        <f t="shared" si="5"/>
        <v>0</v>
      </c>
      <c r="Q69" s="113">
        <f t="shared" si="5"/>
        <v>0</v>
      </c>
      <c r="R69" s="113">
        <f t="shared" si="5"/>
        <v>0</v>
      </c>
      <c r="S69" s="113">
        <f t="shared" si="5"/>
        <v>0</v>
      </c>
      <c r="T69" s="113">
        <f t="shared" si="5"/>
        <v>0</v>
      </c>
      <c r="U69" s="258">
        <f t="shared" si="5"/>
        <v>0</v>
      </c>
      <c r="V69" s="116">
        <f t="shared" si="5"/>
        <v>0</v>
      </c>
    </row>
    <row r="70" spans="1:31" ht="15.75" thickBot="1" x14ac:dyDescent="0.3">
      <c r="A70" s="288" t="s">
        <v>50</v>
      </c>
      <c r="B70" s="288"/>
      <c r="C70" s="28">
        <f t="shared" ref="C70:V70" si="6">C26+C43-C69</f>
        <v>-4039</v>
      </c>
      <c r="D70" s="28">
        <f t="shared" si="6"/>
        <v>2117</v>
      </c>
      <c r="E70" s="117">
        <f t="shared" si="6"/>
        <v>9345</v>
      </c>
      <c r="F70" s="28">
        <f t="shared" si="6"/>
        <v>5207</v>
      </c>
      <c r="G70" s="118" t="e">
        <f t="shared" si="6"/>
        <v>#REF!</v>
      </c>
      <c r="H70" s="30">
        <f t="shared" si="6"/>
        <v>0.21200000000033015</v>
      </c>
      <c r="I70" s="27">
        <f t="shared" si="6"/>
        <v>0</v>
      </c>
      <c r="J70" s="30">
        <f t="shared" si="6"/>
        <v>0</v>
      </c>
      <c r="K70" s="29">
        <f t="shared" si="6"/>
        <v>-8731.049999999972</v>
      </c>
      <c r="L70" s="30">
        <f t="shared" si="6"/>
        <v>26241.239999999889</v>
      </c>
      <c r="M70" s="30">
        <f t="shared" si="6"/>
        <v>-74780.049999999988</v>
      </c>
      <c r="N70" s="30">
        <f t="shared" si="6"/>
        <v>24534</v>
      </c>
      <c r="O70" s="27">
        <f t="shared" si="6"/>
        <v>28654.950000000012</v>
      </c>
      <c r="P70" s="30">
        <f t="shared" si="6"/>
        <v>13221.510000000002</v>
      </c>
      <c r="Q70" s="119">
        <f t="shared" si="6"/>
        <v>8.000000000174623E-2</v>
      </c>
      <c r="R70" s="119">
        <f t="shared" si="6"/>
        <v>0</v>
      </c>
      <c r="S70" s="30">
        <f t="shared" si="6"/>
        <v>3779.4700000000048</v>
      </c>
      <c r="T70" s="30">
        <f t="shared" si="6"/>
        <v>411.01999999999572</v>
      </c>
      <c r="U70" s="120" t="e">
        <f t="shared" si="6"/>
        <v>#REF!</v>
      </c>
      <c r="V70" s="120" t="e">
        <f t="shared" si="6"/>
        <v>#REF!</v>
      </c>
    </row>
    <row r="71" spans="1:31" ht="17.25" customHeight="1" x14ac:dyDescent="0.25"/>
    <row r="72" spans="1:31" ht="18" customHeight="1" x14ac:dyDescent="0.25"/>
    <row r="73" spans="1:31" ht="24.75" x14ac:dyDescent="0.5">
      <c r="A73" s="126"/>
      <c r="Q73" s="317"/>
      <c r="R73" s="317"/>
      <c r="S73" s="317"/>
      <c r="T73" s="317"/>
    </row>
    <row r="74" spans="1:31" ht="24.75" x14ac:dyDescent="0.5">
      <c r="A74" s="126" t="s">
        <v>51</v>
      </c>
      <c r="Q74" s="317"/>
      <c r="R74" s="317"/>
      <c r="S74" s="317"/>
      <c r="T74" s="317"/>
    </row>
    <row r="76" spans="1:31" x14ac:dyDescent="0.25">
      <c r="B76" s="127"/>
    </row>
    <row r="246" spans="4:4" x14ac:dyDescent="0.25">
      <c r="D246" s="121" t="s">
        <v>52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35"/>
  <sheetViews>
    <sheetView rightToLeft="1" workbookViewId="0">
      <pane ySplit="4" topLeftCell="A5" activePane="bottomLeft" state="frozen"/>
      <selection pane="bottomLeft" activeCell="M10" sqref="M10"/>
    </sheetView>
  </sheetViews>
  <sheetFormatPr defaultRowHeight="15" x14ac:dyDescent="0.25"/>
  <cols>
    <col min="1" max="1" width="54.85546875" bestFit="1" customWidth="1"/>
    <col min="2" max="2" width="5.140625" customWidth="1"/>
    <col min="3" max="3" width="6.42578125" customWidth="1"/>
    <col min="4" max="4" width="7" style="121" customWidth="1"/>
    <col min="5" max="6" width="6.85546875" style="121" customWidth="1"/>
    <col min="7" max="7" width="7.42578125" style="121" hidden="1" customWidth="1"/>
    <col min="8" max="8" width="8.7109375" style="123" customWidth="1"/>
    <col min="9" max="9" width="8.7109375" style="123" hidden="1" customWidth="1"/>
    <col min="10" max="10" width="8.7109375" style="123" customWidth="1"/>
    <col min="11" max="11" width="10.42578125" style="123" customWidth="1"/>
    <col min="12" max="13" width="9.7109375" style="123" customWidth="1"/>
    <col min="14" max="14" width="9.42578125" style="123" customWidth="1"/>
    <col min="15" max="15" width="10.42578125" style="123" customWidth="1"/>
    <col min="16" max="16" width="8.42578125" style="124" customWidth="1"/>
    <col min="17" max="17" width="9.28515625" style="123" customWidth="1"/>
    <col min="18" max="18" width="9.140625" style="123" customWidth="1"/>
    <col min="19" max="19" width="9.5703125" style="123" customWidth="1"/>
    <col min="20" max="20" width="9.28515625" style="123" customWidth="1"/>
    <col min="21" max="21" width="7.85546875" hidden="1" customWidth="1"/>
    <col min="22" max="22" width="9.85546875" style="125" hidden="1" customWidth="1"/>
    <col min="23" max="23" width="9.28515625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54.8554687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8.42578125" customWidth="1"/>
    <col min="273" max="273" width="9.2851562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54.8554687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8.42578125" customWidth="1"/>
    <col min="529" max="529" width="9.2851562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54.8554687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8.42578125" customWidth="1"/>
    <col min="785" max="785" width="9.2851562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54.8554687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8.42578125" customWidth="1"/>
    <col min="1041" max="1041" width="9.2851562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54.8554687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8.42578125" customWidth="1"/>
    <col min="1297" max="1297" width="9.2851562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54.8554687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8.42578125" customWidth="1"/>
    <col min="1553" max="1553" width="9.2851562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54.8554687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8.42578125" customWidth="1"/>
    <col min="1809" max="1809" width="9.2851562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54.8554687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8.42578125" customWidth="1"/>
    <col min="2065" max="2065" width="9.2851562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54.8554687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8.42578125" customWidth="1"/>
    <col min="2321" max="2321" width="9.2851562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54.8554687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8.42578125" customWidth="1"/>
    <col min="2577" max="2577" width="9.2851562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54.8554687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8.42578125" customWidth="1"/>
    <col min="2833" max="2833" width="9.2851562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54.8554687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8.42578125" customWidth="1"/>
    <col min="3089" max="3089" width="9.2851562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54.8554687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8.42578125" customWidth="1"/>
    <col min="3345" max="3345" width="9.2851562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54.8554687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8.42578125" customWidth="1"/>
    <col min="3601" max="3601" width="9.2851562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54.8554687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8.42578125" customWidth="1"/>
    <col min="3857" max="3857" width="9.2851562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54.8554687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8.42578125" customWidth="1"/>
    <col min="4113" max="4113" width="9.2851562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54.8554687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8.42578125" customWidth="1"/>
    <col min="4369" max="4369" width="9.2851562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54.8554687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8.42578125" customWidth="1"/>
    <col min="4625" max="4625" width="9.2851562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54.8554687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8.42578125" customWidth="1"/>
    <col min="4881" max="4881" width="9.2851562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54.8554687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8.42578125" customWidth="1"/>
    <col min="5137" max="5137" width="9.2851562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54.8554687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8.42578125" customWidth="1"/>
    <col min="5393" max="5393" width="9.2851562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54.8554687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8.42578125" customWidth="1"/>
    <col min="5649" max="5649" width="9.2851562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54.8554687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8.42578125" customWidth="1"/>
    <col min="5905" max="5905" width="9.2851562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54.8554687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8.42578125" customWidth="1"/>
    <col min="6161" max="6161" width="9.2851562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54.8554687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8.42578125" customWidth="1"/>
    <col min="6417" max="6417" width="9.2851562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54.8554687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8.42578125" customWidth="1"/>
    <col min="6673" max="6673" width="9.2851562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54.8554687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8.42578125" customWidth="1"/>
    <col min="6929" max="6929" width="9.2851562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54.8554687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8.42578125" customWidth="1"/>
    <col min="7185" max="7185" width="9.2851562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54.8554687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8.42578125" customWidth="1"/>
    <col min="7441" max="7441" width="9.2851562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54.8554687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8.42578125" customWidth="1"/>
    <col min="7697" max="7697" width="9.2851562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54.8554687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8.42578125" customWidth="1"/>
    <col min="7953" max="7953" width="9.2851562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54.8554687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8.42578125" customWidth="1"/>
    <col min="8209" max="8209" width="9.2851562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54.8554687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8.42578125" customWidth="1"/>
    <col min="8465" max="8465" width="9.2851562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54.8554687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8.42578125" customWidth="1"/>
    <col min="8721" max="8721" width="9.2851562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54.8554687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8.42578125" customWidth="1"/>
    <col min="8977" max="8977" width="9.2851562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54.8554687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8.42578125" customWidth="1"/>
    <col min="9233" max="9233" width="9.2851562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54.8554687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8.42578125" customWidth="1"/>
    <col min="9489" max="9489" width="9.2851562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54.8554687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8.42578125" customWidth="1"/>
    <col min="9745" max="9745" width="9.2851562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54.8554687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8.42578125" customWidth="1"/>
    <col min="10001" max="10001" width="9.2851562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54.8554687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8.42578125" customWidth="1"/>
    <col min="10257" max="10257" width="9.2851562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54.8554687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8.42578125" customWidth="1"/>
    <col min="10513" max="10513" width="9.2851562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54.8554687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8.42578125" customWidth="1"/>
    <col min="10769" max="10769" width="9.2851562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54.8554687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8.42578125" customWidth="1"/>
    <col min="11025" max="11025" width="9.2851562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54.8554687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8.42578125" customWidth="1"/>
    <col min="11281" max="11281" width="9.2851562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54.8554687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8.42578125" customWidth="1"/>
    <col min="11537" max="11537" width="9.2851562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54.8554687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8.42578125" customWidth="1"/>
    <col min="11793" max="11793" width="9.2851562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54.8554687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8.42578125" customWidth="1"/>
    <col min="12049" max="12049" width="9.2851562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54.8554687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8.42578125" customWidth="1"/>
    <col min="12305" max="12305" width="9.2851562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54.8554687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8.42578125" customWidth="1"/>
    <col min="12561" max="12561" width="9.2851562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54.8554687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8.42578125" customWidth="1"/>
    <col min="12817" max="12817" width="9.2851562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54.8554687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8.42578125" customWidth="1"/>
    <col min="13073" max="13073" width="9.2851562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54.8554687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8.42578125" customWidth="1"/>
    <col min="13329" max="13329" width="9.2851562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54.8554687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8.42578125" customWidth="1"/>
    <col min="13585" max="13585" width="9.2851562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54.8554687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8.42578125" customWidth="1"/>
    <col min="13841" max="13841" width="9.2851562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54.8554687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8.42578125" customWidth="1"/>
    <col min="14097" max="14097" width="9.2851562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54.8554687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8.42578125" customWidth="1"/>
    <col min="14353" max="14353" width="9.2851562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54.8554687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8.42578125" customWidth="1"/>
    <col min="14609" max="14609" width="9.2851562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54.8554687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8.42578125" customWidth="1"/>
    <col min="14865" max="14865" width="9.2851562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54.8554687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8.42578125" customWidth="1"/>
    <col min="15121" max="15121" width="9.2851562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54.8554687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8.42578125" customWidth="1"/>
    <col min="15377" max="15377" width="9.2851562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54.8554687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8.42578125" customWidth="1"/>
    <col min="15633" max="15633" width="9.2851562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54.8554687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8.42578125" customWidth="1"/>
    <col min="15889" max="15889" width="9.2851562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54.8554687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8.42578125" customWidth="1"/>
    <col min="16145" max="16145" width="9.2851562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9</v>
      </c>
      <c r="B1" s="262" t="s">
        <v>0</v>
      </c>
      <c r="C1" s="263"/>
      <c r="D1" s="263"/>
      <c r="E1" s="263"/>
      <c r="F1" s="263"/>
      <c r="G1" s="263"/>
      <c r="H1" s="264"/>
      <c r="I1" s="265"/>
      <c r="J1" s="13"/>
      <c r="K1" s="266" t="s">
        <v>1</v>
      </c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321" t="s">
        <v>5</v>
      </c>
      <c r="I2" s="321" t="s">
        <v>6</v>
      </c>
      <c r="J2" s="321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235" t="s">
        <v>9</v>
      </c>
      <c r="E3" s="11" t="s">
        <v>10</v>
      </c>
      <c r="F3" s="11" t="s">
        <v>11</v>
      </c>
      <c r="G3" s="12" t="s">
        <v>12</v>
      </c>
      <c r="H3" s="322"/>
      <c r="I3" s="322"/>
      <c r="J3" s="323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31</v>
      </c>
      <c r="C4" s="23">
        <f>'[1]8'!C70</f>
        <v>-4039</v>
      </c>
      <c r="D4" s="237">
        <f>'[1]8'!D70</f>
        <v>2117</v>
      </c>
      <c r="E4" s="23">
        <f>'[1]8'!E70</f>
        <v>9345</v>
      </c>
      <c r="F4" s="23">
        <f>'[1]8'!F70</f>
        <v>5207</v>
      </c>
      <c r="G4" s="23" t="e">
        <f>'[1]8'!G70</f>
        <v>#REF!</v>
      </c>
      <c r="H4" s="30">
        <f>'[1]8'!H70</f>
        <v>0.21200000000033015</v>
      </c>
      <c r="I4" s="30">
        <f>'[1]8'!I70</f>
        <v>0</v>
      </c>
      <c r="J4" s="30">
        <f>'[1]8'!J70</f>
        <v>0</v>
      </c>
      <c r="K4" s="30">
        <f>'[1]8'!K70</f>
        <v>-8731.049999999972</v>
      </c>
      <c r="L4" s="30">
        <f>'[1]8'!L70</f>
        <v>26241.239999999889</v>
      </c>
      <c r="M4" s="30">
        <f>'[1]8'!M70</f>
        <v>-74780.049999999988</v>
      </c>
      <c r="N4" s="30">
        <f>'[1]8'!N70</f>
        <v>24534</v>
      </c>
      <c r="O4" s="30">
        <f>'[1]8'!O70</f>
        <v>28654.950000000012</v>
      </c>
      <c r="P4" s="30">
        <f>'[1]8'!P70</f>
        <v>13221.510000000002</v>
      </c>
      <c r="Q4" s="30">
        <f>'[1]8'!Q70</f>
        <v>8.000000000174623E-2</v>
      </c>
      <c r="R4" s="30">
        <f>'[1]8'!R70</f>
        <v>0</v>
      </c>
      <c r="S4" s="30">
        <f>'[1]8'!S70</f>
        <v>3779.4700000000048</v>
      </c>
      <c r="T4" s="30">
        <f>'[1]8'!T70</f>
        <v>411.01999999999572</v>
      </c>
      <c r="U4" s="238" t="e">
        <f>'[1]8'!U70</f>
        <v>#REF!</v>
      </c>
      <c r="V4" s="238" t="e">
        <f>'[1]8'!V70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29</v>
      </c>
      <c r="B5" s="35">
        <f>B4+1</f>
        <v>32</v>
      </c>
      <c r="C5" s="36"/>
      <c r="D5" s="73"/>
      <c r="E5" s="37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>
        <v>63000</v>
      </c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30</v>
      </c>
      <c r="B6" s="35">
        <f t="shared" ref="B6:B19" si="0">B5+1</f>
        <v>33</v>
      </c>
      <c r="C6" s="36"/>
      <c r="D6" s="73"/>
      <c r="E6" s="37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>
        <v>16000</v>
      </c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34</v>
      </c>
      <c r="C7" s="36"/>
      <c r="D7" s="73"/>
      <c r="E7" s="37">
        <v>3090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35</v>
      </c>
      <c r="C8" s="36"/>
      <c r="D8" s="38"/>
      <c r="E8" s="37"/>
      <c r="F8" s="39">
        <v>937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84</v>
      </c>
      <c r="B9" s="35">
        <f t="shared" si="0"/>
        <v>36</v>
      </c>
      <c r="C9" s="36"/>
      <c r="D9" s="38"/>
      <c r="E9" s="37"/>
      <c r="F9" s="39"/>
      <c r="G9" s="40"/>
      <c r="H9" s="41">
        <v>497.25</v>
      </c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85</v>
      </c>
      <c r="B10" s="35">
        <f t="shared" si="0"/>
        <v>37</v>
      </c>
      <c r="C10" s="36"/>
      <c r="D10" s="38"/>
      <c r="E10" s="37"/>
      <c r="F10" s="39"/>
      <c r="G10" s="40"/>
      <c r="H10" s="41">
        <v>49.75</v>
      </c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86</v>
      </c>
      <c r="B11" s="35">
        <f t="shared" si="0"/>
        <v>38</v>
      </c>
      <c r="C11" s="36"/>
      <c r="D11" s="73">
        <v>1295</v>
      </c>
      <c r="E11" s="37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87</v>
      </c>
      <c r="B12" s="35">
        <f t="shared" si="0"/>
        <v>39</v>
      </c>
      <c r="C12" s="36"/>
      <c r="D12" s="73">
        <v>1450</v>
      </c>
      <c r="E12" s="37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40</v>
      </c>
      <c r="C13" s="36"/>
      <c r="D13" s="73"/>
      <c r="E13" s="37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41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 t="s">
        <v>22</v>
      </c>
      <c r="B15" s="35">
        <f t="shared" si="0"/>
        <v>42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22</v>
      </c>
      <c r="B16" s="35">
        <f t="shared" si="0"/>
        <v>43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23</v>
      </c>
      <c r="B17" s="35">
        <f t="shared" si="0"/>
        <v>44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29</v>
      </c>
      <c r="B18" s="35">
        <f t="shared" si="0"/>
        <v>45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ht="15.75" thickBot="1" x14ac:dyDescent="0.3">
      <c r="A19" s="34" t="s">
        <v>30</v>
      </c>
      <c r="B19" s="35">
        <f t="shared" si="0"/>
        <v>46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51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283" t="s">
        <v>31</v>
      </c>
      <c r="B20" s="284"/>
      <c r="C20" s="52">
        <f t="shared" ref="C20:V20" si="1">SUM(C4:C19)</f>
        <v>-4039</v>
      </c>
      <c r="D20" s="53">
        <f t="shared" si="1"/>
        <v>4862</v>
      </c>
      <c r="E20" s="52">
        <f t="shared" si="1"/>
        <v>12435</v>
      </c>
      <c r="F20" s="52">
        <f t="shared" si="1"/>
        <v>6144</v>
      </c>
      <c r="G20" s="54" t="e">
        <f t="shared" si="1"/>
        <v>#REF!</v>
      </c>
      <c r="H20" s="30">
        <f t="shared" si="1"/>
        <v>547.21200000000033</v>
      </c>
      <c r="I20" s="27">
        <f t="shared" si="1"/>
        <v>0</v>
      </c>
      <c r="J20" s="30">
        <f t="shared" si="1"/>
        <v>0</v>
      </c>
      <c r="K20" s="29">
        <f t="shared" si="1"/>
        <v>-8731.049999999972</v>
      </c>
      <c r="L20" s="30">
        <f t="shared" si="1"/>
        <v>26241.239999999889</v>
      </c>
      <c r="M20" s="30">
        <f t="shared" si="1"/>
        <v>-74780.049999999988</v>
      </c>
      <c r="N20" s="30">
        <f t="shared" si="1"/>
        <v>24534</v>
      </c>
      <c r="O20" s="27">
        <f t="shared" si="1"/>
        <v>28654.950000000012</v>
      </c>
      <c r="P20" s="30">
        <f t="shared" si="1"/>
        <v>13221.510000000002</v>
      </c>
      <c r="Q20" s="30">
        <f t="shared" si="1"/>
        <v>63000.08</v>
      </c>
      <c r="R20" s="30">
        <f t="shared" si="1"/>
        <v>16000</v>
      </c>
      <c r="S20" s="30">
        <f t="shared" si="1"/>
        <v>3779.4700000000048</v>
      </c>
      <c r="T20" s="30">
        <f t="shared" si="1"/>
        <v>411.01999999999572</v>
      </c>
      <c r="U20" s="52" t="e">
        <f t="shared" si="1"/>
        <v>#REF!</v>
      </c>
      <c r="V20" s="52" t="e">
        <f t="shared" si="1"/>
        <v>#REF!</v>
      </c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55" t="s">
        <v>32</v>
      </c>
      <c r="B21" s="56">
        <v>10</v>
      </c>
      <c r="C21" s="56"/>
      <c r="D21" s="58"/>
      <c r="E21" s="57"/>
      <c r="F21" s="59"/>
      <c r="G21" s="60"/>
      <c r="H21" s="64"/>
      <c r="I21" s="66"/>
      <c r="J21" s="65"/>
      <c r="K21" s="63"/>
      <c r="L21" s="64"/>
      <c r="M21" s="65"/>
      <c r="N21" s="65"/>
      <c r="O21" s="66"/>
      <c r="P21" s="65"/>
      <c r="Q21" s="67"/>
      <c r="R21" s="64"/>
      <c r="S21" s="65"/>
      <c r="T21" s="65"/>
      <c r="U21" s="69"/>
      <c r="V21" s="70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71">
        <f>B21+1</f>
        <v>11</v>
      </c>
      <c r="C22" s="72"/>
      <c r="D22" s="73"/>
      <c r="E22" s="37"/>
      <c r="F22" s="39"/>
      <c r="G22" s="40"/>
      <c r="H22" s="41"/>
      <c r="I22" s="46"/>
      <c r="J22" s="45"/>
      <c r="K22" s="44"/>
      <c r="L22" s="41"/>
      <c r="M22" s="45"/>
      <c r="N22" s="45"/>
      <c r="O22" s="46"/>
      <c r="P22" s="45"/>
      <c r="Q22" s="47"/>
      <c r="R22" s="41"/>
      <c r="S22" s="45"/>
      <c r="T22" s="45"/>
      <c r="U22" s="74"/>
      <c r="V22" s="75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/>
      <c r="B23" s="71">
        <f>B22+1</f>
        <v>12</v>
      </c>
      <c r="C23" s="72"/>
      <c r="D23" s="73"/>
      <c r="E23" s="37"/>
      <c r="F23" s="39"/>
      <c r="G23" s="40"/>
      <c r="H23" s="41"/>
      <c r="I23" s="46"/>
      <c r="J23" s="45"/>
      <c r="K23" s="44"/>
      <c r="L23" s="41"/>
      <c r="M23" s="45"/>
      <c r="N23" s="45"/>
      <c r="O23" s="46"/>
      <c r="P23" s="45"/>
      <c r="Q23" s="47"/>
      <c r="R23" s="41"/>
      <c r="S23" s="45"/>
      <c r="T23" s="45"/>
      <c r="U23" s="74"/>
      <c r="V23" s="75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39</v>
      </c>
      <c r="B24" s="71">
        <f>B23+1</f>
        <v>13</v>
      </c>
      <c r="C24" s="72"/>
      <c r="D24" s="73"/>
      <c r="E24" s="37"/>
      <c r="F24" s="39"/>
      <c r="G24" s="40"/>
      <c r="H24" s="41"/>
      <c r="I24" s="46"/>
      <c r="J24" s="45"/>
      <c r="K24" s="44"/>
      <c r="L24" s="41">
        <v>63000.08</v>
      </c>
      <c r="M24" s="45"/>
      <c r="N24" s="45"/>
      <c r="O24" s="46"/>
      <c r="P24" s="45"/>
      <c r="Q24" s="47">
        <v>-63000.08</v>
      </c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40</v>
      </c>
      <c r="B25" s="71">
        <f t="shared" ref="B25:B40" si="2">B24+1</f>
        <v>14</v>
      </c>
      <c r="C25" s="72"/>
      <c r="D25" s="73"/>
      <c r="E25" s="37"/>
      <c r="F25" s="39"/>
      <c r="G25" s="40"/>
      <c r="H25" s="41"/>
      <c r="I25" s="46"/>
      <c r="J25" s="45"/>
      <c r="K25" s="44"/>
      <c r="L25" s="41"/>
      <c r="M25" s="45">
        <v>16000</v>
      </c>
      <c r="N25" s="45"/>
      <c r="O25" s="46"/>
      <c r="P25" s="45"/>
      <c r="Q25" s="47"/>
      <c r="R25" s="41">
        <v>-16000</v>
      </c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88</v>
      </c>
      <c r="B26" s="71">
        <f t="shared" si="2"/>
        <v>15</v>
      </c>
      <c r="C26" s="72"/>
      <c r="D26" s="73"/>
      <c r="E26" s="37"/>
      <c r="F26" s="39"/>
      <c r="G26" s="40"/>
      <c r="H26" s="41"/>
      <c r="I26" s="46"/>
      <c r="J26" s="45"/>
      <c r="K26" s="44"/>
      <c r="L26" s="41">
        <v>-62000</v>
      </c>
      <c r="M26" s="45">
        <v>62000</v>
      </c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89</v>
      </c>
      <c r="B27" s="71">
        <f t="shared" si="2"/>
        <v>16</v>
      </c>
      <c r="C27" s="72"/>
      <c r="D27" s="73"/>
      <c r="E27" s="37"/>
      <c r="F27" s="39"/>
      <c r="G27" s="40"/>
      <c r="H27" s="41"/>
      <c r="I27" s="46"/>
      <c r="J27" s="45"/>
      <c r="K27" s="44">
        <v>10000</v>
      </c>
      <c r="L27" s="41">
        <v>-10000</v>
      </c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36</v>
      </c>
      <c r="B28" s="71">
        <f t="shared" si="2"/>
        <v>17</v>
      </c>
      <c r="C28" s="72"/>
      <c r="D28" s="73"/>
      <c r="E28" s="37">
        <v>-7365</v>
      </c>
      <c r="F28" s="39"/>
      <c r="G28" s="40"/>
      <c r="H28" s="41"/>
      <c r="I28" s="46"/>
      <c r="J28" s="45"/>
      <c r="K28" s="44"/>
      <c r="L28" s="41">
        <v>7365</v>
      </c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37</v>
      </c>
      <c r="B29" s="71">
        <f t="shared" si="2"/>
        <v>18</v>
      </c>
      <c r="C29" s="72"/>
      <c r="D29" s="73"/>
      <c r="E29" s="37"/>
      <c r="F29" s="39">
        <v>-1385</v>
      </c>
      <c r="G29" s="40"/>
      <c r="H29" s="41"/>
      <c r="I29" s="46"/>
      <c r="J29" s="45"/>
      <c r="K29" s="44"/>
      <c r="L29" s="41"/>
      <c r="M29" s="45">
        <v>1385</v>
      </c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19</v>
      </c>
      <c r="C30" s="72"/>
      <c r="D30" s="73"/>
      <c r="E30" s="37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20</v>
      </c>
      <c r="C31" s="72"/>
      <c r="D31" s="73"/>
      <c r="E31" s="37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21</v>
      </c>
      <c r="C32" s="72"/>
      <c r="D32" s="73"/>
      <c r="E32" s="37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34</v>
      </c>
      <c r="B33" s="71">
        <f t="shared" si="2"/>
        <v>22</v>
      </c>
      <c r="C33" s="72"/>
      <c r="D33" s="73"/>
      <c r="E33" s="37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35</v>
      </c>
      <c r="B34" s="71">
        <f t="shared" si="2"/>
        <v>23</v>
      </c>
      <c r="C34" s="72"/>
      <c r="D34" s="73"/>
      <c r="E34" s="37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36</v>
      </c>
      <c r="B35" s="71">
        <f t="shared" si="2"/>
        <v>24</v>
      </c>
      <c r="C35" s="72"/>
      <c r="D35" s="73"/>
      <c r="E35" s="37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37</v>
      </c>
      <c r="B36" s="71">
        <f t="shared" si="2"/>
        <v>25</v>
      </c>
      <c r="C36" s="72"/>
      <c r="D36" s="73"/>
      <c r="E36" s="37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38</v>
      </c>
      <c r="B37" s="71">
        <f t="shared" si="2"/>
        <v>26</v>
      </c>
      <c r="C37" s="72"/>
      <c r="D37" s="73"/>
      <c r="E37" s="37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27</v>
      </c>
      <c r="C38" s="72"/>
      <c r="D38" s="73"/>
      <c r="E38" s="37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39</v>
      </c>
      <c r="B39" s="71">
        <f t="shared" si="2"/>
        <v>28</v>
      </c>
      <c r="C39" s="72"/>
      <c r="D39" s="73"/>
      <c r="E39" s="37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40</v>
      </c>
      <c r="B40" s="71">
        <f t="shared" si="2"/>
        <v>29</v>
      </c>
      <c r="C40" s="72"/>
      <c r="D40" s="73"/>
      <c r="E40" s="37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285"/>
      <c r="B41" s="286"/>
      <c r="C41" s="76">
        <f t="shared" ref="C41:V41" si="3">SUM(C21:C40)</f>
        <v>0</v>
      </c>
      <c r="D41" s="78">
        <f t="shared" si="3"/>
        <v>0</v>
      </c>
      <c r="E41" s="77">
        <f t="shared" si="3"/>
        <v>-7365</v>
      </c>
      <c r="F41" s="77">
        <f t="shared" si="3"/>
        <v>-1385</v>
      </c>
      <c r="G41" s="79">
        <f t="shared" si="3"/>
        <v>0</v>
      </c>
      <c r="H41" s="239">
        <f t="shared" si="3"/>
        <v>0</v>
      </c>
      <c r="I41" s="239">
        <f t="shared" si="3"/>
        <v>0</v>
      </c>
      <c r="J41" s="80">
        <f t="shared" si="3"/>
        <v>0</v>
      </c>
      <c r="K41" s="240">
        <f t="shared" si="3"/>
        <v>10000</v>
      </c>
      <c r="L41" s="80">
        <f t="shared" si="3"/>
        <v>-1634.9199999999983</v>
      </c>
      <c r="M41" s="80">
        <f t="shared" si="3"/>
        <v>79385</v>
      </c>
      <c r="N41" s="80">
        <f t="shared" si="3"/>
        <v>0</v>
      </c>
      <c r="O41" s="239">
        <f t="shared" si="3"/>
        <v>0</v>
      </c>
      <c r="P41" s="80">
        <f t="shared" si="3"/>
        <v>0</v>
      </c>
      <c r="Q41" s="80">
        <f t="shared" si="3"/>
        <v>-63000.08</v>
      </c>
      <c r="R41" s="80">
        <f t="shared" si="3"/>
        <v>-16000</v>
      </c>
      <c r="S41" s="80">
        <f t="shared" si="3"/>
        <v>0</v>
      </c>
      <c r="T41" s="80">
        <f t="shared" si="3"/>
        <v>0</v>
      </c>
      <c r="U41" s="81">
        <f t="shared" si="3"/>
        <v>0</v>
      </c>
      <c r="V41" s="82">
        <f t="shared" si="3"/>
        <v>0</v>
      </c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83" t="s">
        <v>41</v>
      </c>
      <c r="B42" s="84">
        <v>35</v>
      </c>
      <c r="C42" s="85"/>
      <c r="D42" s="86"/>
      <c r="E42" s="87"/>
      <c r="F42" s="87"/>
      <c r="G42" s="88"/>
      <c r="H42" s="92"/>
      <c r="I42" s="92"/>
      <c r="J42" s="91"/>
      <c r="K42" s="90"/>
      <c r="L42" s="91"/>
      <c r="M42" s="91"/>
      <c r="N42" s="91"/>
      <c r="O42" s="92"/>
      <c r="P42" s="91"/>
      <c r="Q42" s="91"/>
      <c r="R42" s="93"/>
      <c r="S42" s="91"/>
      <c r="T42" s="91"/>
      <c r="U42" s="95"/>
      <c r="V42" s="96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42</v>
      </c>
      <c r="B43" s="97">
        <f t="shared" ref="B43:B57" si="4">B42+1</f>
        <v>36</v>
      </c>
      <c r="C43" s="36"/>
      <c r="D43" s="73"/>
      <c r="E43" s="37">
        <v>70</v>
      </c>
      <c r="F43" s="37"/>
      <c r="G43" s="38"/>
      <c r="H43" s="46"/>
      <c r="I43" s="46"/>
      <c r="J43" s="45"/>
      <c r="K43" s="44"/>
      <c r="L43" s="45"/>
      <c r="M43" s="45"/>
      <c r="N43" s="45"/>
      <c r="O43" s="46"/>
      <c r="P43" s="45"/>
      <c r="Q43" s="47"/>
      <c r="R43" s="41"/>
      <c r="S43" s="45"/>
      <c r="T43" s="45"/>
      <c r="U43" s="102"/>
      <c r="V43" s="10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70</v>
      </c>
      <c r="B44" s="97">
        <f t="shared" si="4"/>
        <v>37</v>
      </c>
      <c r="C44" s="36"/>
      <c r="D44" s="73"/>
      <c r="E44" s="37"/>
      <c r="F44" s="37">
        <v>30</v>
      </c>
      <c r="G44" s="38"/>
      <c r="H44" s="46"/>
      <c r="I44" s="46"/>
      <c r="J44" s="45"/>
      <c r="K44" s="44"/>
      <c r="L44" s="45"/>
      <c r="M44" s="45"/>
      <c r="N44" s="45"/>
      <c r="O44" s="46"/>
      <c r="P44" s="45"/>
      <c r="Q44" s="47"/>
      <c r="R44" s="41"/>
      <c r="S44" s="45"/>
      <c r="T44" s="45"/>
      <c r="U44" s="102"/>
      <c r="V44" s="10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90</v>
      </c>
      <c r="B45" s="97">
        <f t="shared" si="4"/>
        <v>38</v>
      </c>
      <c r="C45" s="36"/>
      <c r="D45" s="98"/>
      <c r="E45" s="39"/>
      <c r="F45" s="39"/>
      <c r="G45" s="99"/>
      <c r="H45" s="100"/>
      <c r="I45" s="100"/>
      <c r="J45" s="47"/>
      <c r="K45" s="101"/>
      <c r="L45" s="47"/>
      <c r="M45" s="47"/>
      <c r="N45" s="47"/>
      <c r="O45" s="100"/>
      <c r="P45" s="106">
        <v>860</v>
      </c>
      <c r="Q45" s="47"/>
      <c r="R45" s="101"/>
      <c r="S45" s="47"/>
      <c r="T45" s="47"/>
      <c r="U45" s="104"/>
      <c r="V45" s="10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91</v>
      </c>
      <c r="B46" s="97">
        <f t="shared" si="4"/>
        <v>39</v>
      </c>
      <c r="C46" s="36"/>
      <c r="D46" s="98"/>
      <c r="E46" s="39"/>
      <c r="F46" s="39"/>
      <c r="G46" s="99"/>
      <c r="H46" s="100"/>
      <c r="I46" s="100"/>
      <c r="J46" s="47"/>
      <c r="K46" s="101">
        <v>304.26</v>
      </c>
      <c r="L46" s="47"/>
      <c r="M46" s="47"/>
      <c r="N46" s="47"/>
      <c r="O46" s="100"/>
      <c r="P46" s="106"/>
      <c r="Q46" s="47"/>
      <c r="R46" s="101"/>
      <c r="S46" s="47"/>
      <c r="T46" s="47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92</v>
      </c>
      <c r="B47" s="97">
        <f t="shared" si="4"/>
        <v>40</v>
      </c>
      <c r="C47" s="36"/>
      <c r="D47" s="98"/>
      <c r="E47" s="39"/>
      <c r="F47" s="39"/>
      <c r="G47" s="99"/>
      <c r="H47" s="100"/>
      <c r="I47" s="100"/>
      <c r="J47" s="47"/>
      <c r="K47" s="101">
        <v>8307</v>
      </c>
      <c r="L47" s="47"/>
      <c r="M47" s="47"/>
      <c r="N47" s="47"/>
      <c r="O47" s="100"/>
      <c r="P47" s="106"/>
      <c r="Q47" s="47"/>
      <c r="R47" s="101"/>
      <c r="S47" s="47"/>
      <c r="T47" s="47"/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93</v>
      </c>
      <c r="B48" s="97">
        <f t="shared" si="4"/>
        <v>41</v>
      </c>
      <c r="C48" s="36"/>
      <c r="D48" s="98"/>
      <c r="E48" s="39"/>
      <c r="F48" s="39"/>
      <c r="G48" s="99"/>
      <c r="H48" s="100"/>
      <c r="I48" s="100"/>
      <c r="J48" s="47"/>
      <c r="K48" s="101"/>
      <c r="L48" s="47"/>
      <c r="M48" s="47"/>
      <c r="N48" s="47"/>
      <c r="O48" s="100">
        <v>10877</v>
      </c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94</v>
      </c>
      <c r="B49" s="97">
        <f t="shared" si="4"/>
        <v>42</v>
      </c>
      <c r="C49" s="36"/>
      <c r="D49" s="98"/>
      <c r="E49" s="39"/>
      <c r="F49" s="39"/>
      <c r="G49" s="99"/>
      <c r="H49" s="100"/>
      <c r="I49" s="100"/>
      <c r="J49" s="47"/>
      <c r="K49" s="101">
        <v>1357</v>
      </c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95</v>
      </c>
      <c r="B50" s="97">
        <f t="shared" si="4"/>
        <v>43</v>
      </c>
      <c r="C50" s="36"/>
      <c r="D50" s="98"/>
      <c r="E50" s="39"/>
      <c r="F50" s="39"/>
      <c r="G50" s="99"/>
      <c r="H50" s="100"/>
      <c r="I50" s="100"/>
      <c r="J50" s="47"/>
      <c r="K50" s="101">
        <v>7220</v>
      </c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96</v>
      </c>
      <c r="B51" s="97">
        <f t="shared" si="4"/>
        <v>44</v>
      </c>
      <c r="C51" s="36">
        <v>500</v>
      </c>
      <c r="D51" s="98"/>
      <c r="E51" s="39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97</v>
      </c>
      <c r="B52" s="97">
        <f t="shared" si="4"/>
        <v>45</v>
      </c>
      <c r="C52" s="36"/>
      <c r="D52" s="98"/>
      <c r="E52" s="39"/>
      <c r="F52" s="39"/>
      <c r="G52" s="99"/>
      <c r="H52" s="100"/>
      <c r="I52" s="100"/>
      <c r="J52" s="47"/>
      <c r="K52" s="101"/>
      <c r="L52" s="47">
        <v>3662</v>
      </c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98</v>
      </c>
      <c r="B53" s="97">
        <f t="shared" si="4"/>
        <v>46</v>
      </c>
      <c r="C53" s="36"/>
      <c r="D53" s="98"/>
      <c r="E53" s="39"/>
      <c r="F53" s="39"/>
      <c r="G53" s="99"/>
      <c r="H53" s="100"/>
      <c r="I53" s="100"/>
      <c r="J53" s="47"/>
      <c r="K53" s="101"/>
      <c r="L53" s="47"/>
      <c r="M53" s="47">
        <v>8803</v>
      </c>
      <c r="N53" s="47"/>
      <c r="O53" s="100"/>
      <c r="P53" s="47"/>
      <c r="Q53" s="47"/>
      <c r="R53" s="109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99</v>
      </c>
      <c r="B54" s="97">
        <f t="shared" si="4"/>
        <v>47</v>
      </c>
      <c r="C54" s="36"/>
      <c r="D54" s="98"/>
      <c r="E54" s="39"/>
      <c r="F54" s="39"/>
      <c r="G54" s="99"/>
      <c r="H54" s="100"/>
      <c r="I54" s="100"/>
      <c r="J54" s="47"/>
      <c r="K54" s="101">
        <v>15000</v>
      </c>
      <c r="L54" s="47"/>
      <c r="M54" s="47"/>
      <c r="N54" s="47"/>
      <c r="O54" s="100"/>
      <c r="P54" s="47"/>
      <c r="Q54" s="47"/>
      <c r="R54" s="109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48</v>
      </c>
      <c r="C55" s="36"/>
      <c r="D55" s="98"/>
      <c r="E55" s="39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47"/>
      <c r="Q55" s="47"/>
      <c r="R55" s="109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56</v>
      </c>
      <c r="B56" s="97">
        <f t="shared" si="4"/>
        <v>49</v>
      </c>
      <c r="C56" s="36"/>
      <c r="D56" s="98"/>
      <c r="E56" s="39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47"/>
      <c r="Q56" s="47"/>
      <c r="R56" s="109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ht="15.75" thickBot="1" x14ac:dyDescent="0.3">
      <c r="A57" s="34" t="s">
        <v>57</v>
      </c>
      <c r="B57" s="97">
        <f t="shared" si="4"/>
        <v>50</v>
      </c>
      <c r="C57" s="36"/>
      <c r="D57" s="98"/>
      <c r="E57" s="39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47"/>
      <c r="Q57" s="47"/>
      <c r="R57" s="109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287" t="s">
        <v>49</v>
      </c>
      <c r="B58" s="287"/>
      <c r="C58" s="110">
        <f t="shared" ref="C58:V58" si="5">SUM(C42:C57)</f>
        <v>500</v>
      </c>
      <c r="D58" s="241">
        <f t="shared" si="5"/>
        <v>0</v>
      </c>
      <c r="E58" s="110">
        <f t="shared" si="5"/>
        <v>70</v>
      </c>
      <c r="F58" s="110">
        <f t="shared" si="5"/>
        <v>30</v>
      </c>
      <c r="G58" s="110">
        <f t="shared" si="5"/>
        <v>0</v>
      </c>
      <c r="H58" s="113">
        <f t="shared" si="5"/>
        <v>0</v>
      </c>
      <c r="I58" s="113">
        <f t="shared" si="5"/>
        <v>0</v>
      </c>
      <c r="J58" s="113">
        <f t="shared" si="5"/>
        <v>0</v>
      </c>
      <c r="K58" s="113">
        <f t="shared" si="5"/>
        <v>32188.260000000002</v>
      </c>
      <c r="L58" s="113">
        <f t="shared" si="5"/>
        <v>3662</v>
      </c>
      <c r="M58" s="113">
        <f t="shared" si="5"/>
        <v>8803</v>
      </c>
      <c r="N58" s="113">
        <f t="shared" si="5"/>
        <v>0</v>
      </c>
      <c r="O58" s="114">
        <f t="shared" si="5"/>
        <v>10877</v>
      </c>
      <c r="P58" s="113">
        <f t="shared" si="5"/>
        <v>860</v>
      </c>
      <c r="Q58" s="113">
        <f t="shared" si="5"/>
        <v>0</v>
      </c>
      <c r="R58" s="113">
        <f t="shared" si="5"/>
        <v>0</v>
      </c>
      <c r="S58" s="113">
        <f t="shared" si="5"/>
        <v>0</v>
      </c>
      <c r="T58" s="113">
        <f t="shared" si="5"/>
        <v>0</v>
      </c>
      <c r="U58" s="115">
        <f t="shared" si="5"/>
        <v>0</v>
      </c>
      <c r="V58" s="116">
        <f t="shared" si="5"/>
        <v>0</v>
      </c>
    </row>
    <row r="59" spans="1:31" ht="15.75" thickBot="1" x14ac:dyDescent="0.3">
      <c r="A59" s="324" t="s">
        <v>50</v>
      </c>
      <c r="B59" s="324"/>
      <c r="C59" s="242">
        <f t="shared" ref="C59:V59" si="6">C20+C41-C58</f>
        <v>-4539</v>
      </c>
      <c r="D59" s="243">
        <f t="shared" si="6"/>
        <v>4862</v>
      </c>
      <c r="E59" s="242">
        <f t="shared" si="6"/>
        <v>5000</v>
      </c>
      <c r="F59" s="242">
        <f t="shared" si="6"/>
        <v>4729</v>
      </c>
      <c r="G59" s="244" t="e">
        <f t="shared" si="6"/>
        <v>#REF!</v>
      </c>
      <c r="H59" s="245">
        <f t="shared" si="6"/>
        <v>547.21200000000033</v>
      </c>
      <c r="I59" s="246">
        <f t="shared" si="6"/>
        <v>0</v>
      </c>
      <c r="J59" s="245">
        <f t="shared" si="6"/>
        <v>0</v>
      </c>
      <c r="K59" s="247">
        <f t="shared" si="6"/>
        <v>-30919.309999999976</v>
      </c>
      <c r="L59" s="245">
        <f t="shared" si="6"/>
        <v>20944.319999999891</v>
      </c>
      <c r="M59" s="245">
        <f t="shared" si="6"/>
        <v>-4198.0499999999884</v>
      </c>
      <c r="N59" s="245">
        <f t="shared" si="6"/>
        <v>24534</v>
      </c>
      <c r="O59" s="246">
        <f t="shared" si="6"/>
        <v>17777.950000000012</v>
      </c>
      <c r="P59" s="245">
        <f t="shared" si="6"/>
        <v>12361.510000000002</v>
      </c>
      <c r="Q59" s="248">
        <f t="shared" si="6"/>
        <v>0</v>
      </c>
      <c r="R59" s="248">
        <f t="shared" si="6"/>
        <v>0</v>
      </c>
      <c r="S59" s="245">
        <f t="shared" si="6"/>
        <v>3779.4700000000048</v>
      </c>
      <c r="T59" s="245">
        <f t="shared" si="6"/>
        <v>411.01999999999572</v>
      </c>
      <c r="U59" s="120" t="e">
        <f t="shared" si="6"/>
        <v>#REF!</v>
      </c>
      <c r="V59" s="120" t="e">
        <f t="shared" si="6"/>
        <v>#REF!</v>
      </c>
    </row>
    <row r="60" spans="1:31" ht="17.25" customHeight="1" x14ac:dyDescent="0.25"/>
    <row r="62" spans="1:31" ht="27" customHeight="1" x14ac:dyDescent="0.5">
      <c r="A62" s="126"/>
      <c r="Q62" s="317"/>
      <c r="R62" s="317"/>
      <c r="S62" s="317"/>
      <c r="T62" s="317"/>
    </row>
    <row r="63" spans="1:31" ht="21" customHeight="1" x14ac:dyDescent="0.5">
      <c r="A63" s="126" t="s">
        <v>51</v>
      </c>
      <c r="Q63" s="317"/>
      <c r="R63" s="317"/>
      <c r="S63" s="317"/>
      <c r="T63" s="317"/>
    </row>
    <row r="65" spans="2:2" x14ac:dyDescent="0.25">
      <c r="B65" s="127"/>
    </row>
    <row r="235" spans="4:4" x14ac:dyDescent="0.25">
      <c r="D235" s="121" t="s">
        <v>52</v>
      </c>
    </row>
  </sheetData>
  <mergeCells count="15">
    <mergeCell ref="Q63:T6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0:B20"/>
    <mergeCell ref="A41:B41"/>
    <mergeCell ref="A58:B58"/>
    <mergeCell ref="A59:B59"/>
    <mergeCell ref="Q62:T62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38"/>
  <sheetViews>
    <sheetView rightToLeft="1" workbookViewId="0">
      <pane ySplit="1" topLeftCell="A2" activePane="bottomLeft" state="frozen"/>
      <selection pane="bottomLeft" activeCell="O11" sqref="O11"/>
    </sheetView>
  </sheetViews>
  <sheetFormatPr defaultRowHeight="15" x14ac:dyDescent="0.25"/>
  <cols>
    <col min="1" max="1" width="48.85546875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23" bestFit="1" customWidth="1"/>
    <col min="8" max="8" width="7.28515625" style="123" customWidth="1"/>
    <col min="9" max="9" width="10.7109375" style="123" customWidth="1"/>
    <col min="10" max="12" width="9.42578125" style="123" bestFit="1" customWidth="1"/>
    <col min="13" max="14" width="9.140625" style="123" bestFit="1" customWidth="1"/>
    <col min="15" max="15" width="9.85546875" style="123" bestFit="1" customWidth="1"/>
    <col min="16" max="18" width="9.140625" style="123" bestFit="1" customWidth="1"/>
    <col min="257" max="257" width="48.85546875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4" width="9.140625" bestFit="1" customWidth="1"/>
    <col min="513" max="513" width="48.85546875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30" width="9.140625" bestFit="1" customWidth="1"/>
    <col min="769" max="769" width="48.85546875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6" width="9.140625" bestFit="1" customWidth="1"/>
    <col min="1025" max="1025" width="48.85546875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2" width="9.140625" bestFit="1" customWidth="1"/>
    <col min="1281" max="1281" width="48.85546875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8" width="9.140625" bestFit="1" customWidth="1"/>
    <col min="1537" max="1537" width="48.85546875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4" width="9.140625" bestFit="1" customWidth="1"/>
    <col min="1793" max="1793" width="48.85546875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10" width="9.140625" bestFit="1" customWidth="1"/>
    <col min="2049" max="2049" width="48.85546875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6" width="9.140625" bestFit="1" customWidth="1"/>
    <col min="2305" max="2305" width="48.85546875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2" width="9.140625" bestFit="1" customWidth="1"/>
    <col min="2561" max="2561" width="48.85546875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8" width="9.140625" bestFit="1" customWidth="1"/>
    <col min="2817" max="2817" width="48.85546875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4" width="9.140625" bestFit="1" customWidth="1"/>
    <col min="3073" max="3073" width="48.85546875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90" width="9.140625" bestFit="1" customWidth="1"/>
    <col min="3329" max="3329" width="48.85546875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6" width="9.140625" bestFit="1" customWidth="1"/>
    <col min="3585" max="3585" width="48.85546875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2" width="9.140625" bestFit="1" customWidth="1"/>
    <col min="3841" max="3841" width="48.85546875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8" width="9.140625" bestFit="1" customWidth="1"/>
    <col min="4097" max="4097" width="48.85546875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4" width="9.140625" bestFit="1" customWidth="1"/>
    <col min="4353" max="4353" width="48.85546875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70" width="9.140625" bestFit="1" customWidth="1"/>
    <col min="4609" max="4609" width="48.85546875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6" width="9.140625" bestFit="1" customWidth="1"/>
    <col min="4865" max="4865" width="48.85546875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2" width="9.140625" bestFit="1" customWidth="1"/>
    <col min="5121" max="5121" width="48.85546875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8" width="9.140625" bestFit="1" customWidth="1"/>
    <col min="5377" max="5377" width="48.85546875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4" width="9.140625" bestFit="1" customWidth="1"/>
    <col min="5633" max="5633" width="48.85546875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50" width="9.140625" bestFit="1" customWidth="1"/>
    <col min="5889" max="5889" width="48.85546875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6" width="9.140625" bestFit="1" customWidth="1"/>
    <col min="6145" max="6145" width="48.85546875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2" width="9.140625" bestFit="1" customWidth="1"/>
    <col min="6401" max="6401" width="48.85546875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8" width="9.140625" bestFit="1" customWidth="1"/>
    <col min="6657" max="6657" width="48.85546875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4" width="9.140625" bestFit="1" customWidth="1"/>
    <col min="6913" max="6913" width="48.85546875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30" width="9.140625" bestFit="1" customWidth="1"/>
    <col min="7169" max="7169" width="48.85546875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6" width="9.140625" bestFit="1" customWidth="1"/>
    <col min="7425" max="7425" width="48.85546875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2" width="9.140625" bestFit="1" customWidth="1"/>
    <col min="7681" max="7681" width="48.85546875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8" width="9.140625" bestFit="1" customWidth="1"/>
    <col min="7937" max="7937" width="48.85546875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4" width="9.140625" bestFit="1" customWidth="1"/>
    <col min="8193" max="8193" width="48.85546875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10" width="9.140625" bestFit="1" customWidth="1"/>
    <col min="8449" max="8449" width="48.85546875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6" width="9.140625" bestFit="1" customWidth="1"/>
    <col min="8705" max="8705" width="48.85546875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2" width="9.140625" bestFit="1" customWidth="1"/>
    <col min="8961" max="8961" width="48.85546875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8" width="9.140625" bestFit="1" customWidth="1"/>
    <col min="9217" max="9217" width="48.85546875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4" width="9.140625" bestFit="1" customWidth="1"/>
    <col min="9473" max="9473" width="48.85546875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90" width="9.140625" bestFit="1" customWidth="1"/>
    <col min="9729" max="9729" width="48.85546875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6" width="9.140625" bestFit="1" customWidth="1"/>
    <col min="9985" max="9985" width="48.85546875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2" width="9.140625" bestFit="1" customWidth="1"/>
    <col min="10241" max="10241" width="48.85546875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8" width="9.140625" bestFit="1" customWidth="1"/>
    <col min="10497" max="10497" width="48.85546875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4" width="9.140625" bestFit="1" customWidth="1"/>
    <col min="10753" max="10753" width="48.85546875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70" width="9.140625" bestFit="1" customWidth="1"/>
    <col min="11009" max="11009" width="48.85546875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6" width="9.140625" bestFit="1" customWidth="1"/>
    <col min="11265" max="11265" width="48.85546875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2" width="9.140625" bestFit="1" customWidth="1"/>
    <col min="11521" max="11521" width="48.85546875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8" width="9.140625" bestFit="1" customWidth="1"/>
    <col min="11777" max="11777" width="48.85546875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4" width="9.140625" bestFit="1" customWidth="1"/>
    <col min="12033" max="12033" width="48.85546875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50" width="9.140625" bestFit="1" customWidth="1"/>
    <col min="12289" max="12289" width="48.85546875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6" width="9.140625" bestFit="1" customWidth="1"/>
    <col min="12545" max="12545" width="48.85546875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2" width="9.140625" bestFit="1" customWidth="1"/>
    <col min="12801" max="12801" width="48.85546875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8" width="9.140625" bestFit="1" customWidth="1"/>
    <col min="13057" max="13057" width="48.85546875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4" width="9.140625" bestFit="1" customWidth="1"/>
    <col min="13313" max="13313" width="48.85546875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30" width="9.140625" bestFit="1" customWidth="1"/>
    <col min="13569" max="13569" width="48.85546875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6" width="9.140625" bestFit="1" customWidth="1"/>
    <col min="13825" max="13825" width="48.85546875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2" width="9.140625" bestFit="1" customWidth="1"/>
    <col min="14081" max="14081" width="48.85546875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8" width="9.140625" bestFit="1" customWidth="1"/>
    <col min="14337" max="14337" width="48.85546875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4" width="9.140625" bestFit="1" customWidth="1"/>
    <col min="14593" max="14593" width="48.85546875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10" width="9.140625" bestFit="1" customWidth="1"/>
    <col min="14849" max="14849" width="48.85546875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6" width="9.140625" bestFit="1" customWidth="1"/>
    <col min="15105" max="15105" width="48.85546875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2" width="9.140625" bestFit="1" customWidth="1"/>
    <col min="15361" max="15361" width="48.85546875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8" width="9.140625" bestFit="1" customWidth="1"/>
    <col min="15617" max="15617" width="48.85546875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4" width="9.140625" bestFit="1" customWidth="1"/>
    <col min="15873" max="15873" width="48.85546875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90" width="9.140625" bestFit="1" customWidth="1"/>
    <col min="16129" max="16129" width="48.85546875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6" width="9.140625" bestFit="1" customWidth="1"/>
  </cols>
  <sheetData>
    <row r="1" spans="1:27" ht="15.75" thickBot="1" x14ac:dyDescent="0.3">
      <c r="A1" s="1">
        <v>10</v>
      </c>
      <c r="B1" s="292" t="s">
        <v>0</v>
      </c>
      <c r="C1" s="293"/>
      <c r="D1" s="293"/>
      <c r="E1" s="293"/>
      <c r="F1" s="293"/>
      <c r="G1" s="294"/>
      <c r="H1" s="295"/>
      <c r="I1" s="296" t="s">
        <v>1</v>
      </c>
      <c r="J1" s="297"/>
      <c r="K1" s="297"/>
      <c r="L1" s="297"/>
      <c r="M1" s="297"/>
      <c r="N1" s="297"/>
      <c r="O1" s="297"/>
      <c r="P1" s="297"/>
      <c r="Q1" s="297"/>
      <c r="R1" s="297"/>
      <c r="S1" s="148"/>
      <c r="T1" s="148"/>
      <c r="U1" s="148"/>
      <c r="V1" s="148"/>
      <c r="W1" s="148"/>
      <c r="X1" s="148"/>
      <c r="Y1" s="148"/>
      <c r="Z1" s="148"/>
      <c r="AA1" s="148"/>
    </row>
    <row r="2" spans="1:27" ht="15.75" thickBot="1" x14ac:dyDescent="0.3">
      <c r="A2" s="149">
        <f>'[1]1'!A2</f>
        <v>1</v>
      </c>
      <c r="B2" s="298" t="s">
        <v>2</v>
      </c>
      <c r="C2" s="300" t="s">
        <v>3</v>
      </c>
      <c r="D2" s="302" t="s">
        <v>4</v>
      </c>
      <c r="E2" s="302"/>
      <c r="F2" s="303"/>
      <c r="G2" s="304" t="s">
        <v>5</v>
      </c>
      <c r="H2" s="304" t="s">
        <v>6</v>
      </c>
      <c r="I2" s="307" t="s">
        <v>4</v>
      </c>
      <c r="J2" s="308"/>
      <c r="K2" s="308"/>
      <c r="L2" s="308"/>
      <c r="M2" s="308"/>
      <c r="N2" s="308"/>
      <c r="O2" s="308"/>
      <c r="P2" s="309"/>
      <c r="Q2" s="151" t="s">
        <v>5</v>
      </c>
      <c r="R2" s="150" t="s">
        <v>6</v>
      </c>
      <c r="S2" s="148"/>
      <c r="T2" s="148"/>
      <c r="U2" s="148"/>
      <c r="V2" s="148"/>
      <c r="W2" s="148"/>
      <c r="X2" s="148"/>
      <c r="Y2" s="148"/>
      <c r="Z2" s="148"/>
      <c r="AA2" s="148"/>
    </row>
    <row r="3" spans="1:27" ht="15.75" thickBot="1" x14ac:dyDescent="0.3">
      <c r="A3" s="149">
        <f>'[1]1'!A3</f>
        <v>2023</v>
      </c>
      <c r="B3" s="299"/>
      <c r="C3" s="301"/>
      <c r="D3" s="152" t="s">
        <v>9</v>
      </c>
      <c r="E3" s="153" t="s">
        <v>10</v>
      </c>
      <c r="F3" s="154" t="s">
        <v>11</v>
      </c>
      <c r="G3" s="306"/>
      <c r="H3" s="306"/>
      <c r="I3" s="155" t="s">
        <v>13</v>
      </c>
      <c r="J3" s="156" t="s">
        <v>14</v>
      </c>
      <c r="K3" s="156" t="s">
        <v>15</v>
      </c>
      <c r="L3" s="156" t="s">
        <v>16</v>
      </c>
      <c r="M3" s="156" t="s">
        <v>17</v>
      </c>
      <c r="N3" s="157" t="s">
        <v>18</v>
      </c>
      <c r="O3" s="151" t="s">
        <v>19</v>
      </c>
      <c r="P3" s="155" t="s">
        <v>20</v>
      </c>
      <c r="Q3" s="158" t="s">
        <v>21</v>
      </c>
      <c r="R3" s="159" t="s">
        <v>21</v>
      </c>
      <c r="S3" s="148"/>
      <c r="T3" s="148"/>
      <c r="U3" s="148"/>
      <c r="V3" s="148"/>
      <c r="W3" s="148"/>
      <c r="X3" s="148"/>
      <c r="Y3" s="148"/>
      <c r="Z3" s="148"/>
      <c r="AA3" s="148"/>
    </row>
    <row r="4" spans="1:27" ht="15.75" thickBot="1" x14ac:dyDescent="0.3">
      <c r="A4" s="160" t="s">
        <v>53</v>
      </c>
      <c r="B4" s="161">
        <v>39</v>
      </c>
      <c r="C4" s="162">
        <f>'[1]9'!C59</f>
        <v>-4539</v>
      </c>
      <c r="D4" s="162">
        <f>'[1]9'!D59</f>
        <v>4862</v>
      </c>
      <c r="E4" s="162">
        <f>'[1]9'!E59</f>
        <v>5000</v>
      </c>
      <c r="F4" s="162">
        <f>'[1]9'!F59</f>
        <v>4729</v>
      </c>
      <c r="G4" s="165">
        <f>'[1]9'!H59</f>
        <v>547.21200000000033</v>
      </c>
      <c r="H4" s="165">
        <f>'[1]9'!J59</f>
        <v>0</v>
      </c>
      <c r="I4" s="163">
        <f>'[1]9'!K59</f>
        <v>-30919.309999999976</v>
      </c>
      <c r="J4" s="165">
        <f>'[1]9'!L59</f>
        <v>20944.319999999891</v>
      </c>
      <c r="K4" s="165">
        <f>'[1]9'!M59</f>
        <v>-4198.0499999999884</v>
      </c>
      <c r="L4" s="165">
        <f>'[1]9'!N59</f>
        <v>24534</v>
      </c>
      <c r="M4" s="165">
        <f>'[1]9'!O59</f>
        <v>17777.950000000012</v>
      </c>
      <c r="N4" s="165">
        <f>'[1]9'!P59</f>
        <v>12361.510000000002</v>
      </c>
      <c r="O4" s="165">
        <f>'[1]9'!Q59</f>
        <v>0</v>
      </c>
      <c r="P4" s="165">
        <f>'[1]9'!R59</f>
        <v>0</v>
      </c>
      <c r="Q4" s="165">
        <f>'[1]9'!S59</f>
        <v>3779.4700000000048</v>
      </c>
      <c r="R4" s="165">
        <f>'[1]9'!T59</f>
        <v>411.01999999999572</v>
      </c>
      <c r="S4" s="148"/>
      <c r="T4" s="148"/>
      <c r="U4" s="148"/>
      <c r="V4" s="148"/>
      <c r="W4" s="148"/>
      <c r="X4" s="148"/>
      <c r="Y4" s="148"/>
      <c r="Z4" s="148"/>
      <c r="AA4" s="148"/>
    </row>
    <row r="5" spans="1:27" x14ac:dyDescent="0.25">
      <c r="A5" s="166" t="s">
        <v>22</v>
      </c>
      <c r="B5" s="167">
        <f>B4+1</f>
        <v>40</v>
      </c>
      <c r="C5" s="168"/>
      <c r="D5" s="169"/>
      <c r="E5" s="169">
        <v>4560</v>
      </c>
      <c r="F5" s="175"/>
      <c r="G5" s="176"/>
      <c r="H5" s="170"/>
      <c r="I5" s="221"/>
      <c r="J5" s="170"/>
      <c r="K5" s="172"/>
      <c r="L5" s="173"/>
      <c r="M5" s="171"/>
      <c r="N5" s="172"/>
      <c r="O5" s="174"/>
      <c r="P5" s="170"/>
      <c r="Q5" s="172"/>
      <c r="R5" s="172"/>
      <c r="S5" s="148"/>
      <c r="T5" s="148"/>
      <c r="U5" s="148"/>
      <c r="V5" s="148"/>
      <c r="W5" s="148"/>
      <c r="X5" s="148"/>
      <c r="Y5" s="148"/>
      <c r="Z5" s="148"/>
      <c r="AA5" s="148"/>
    </row>
    <row r="6" spans="1:27" x14ac:dyDescent="0.25">
      <c r="A6" s="166" t="s">
        <v>23</v>
      </c>
      <c r="B6" s="167">
        <f>B5+1</f>
        <v>41</v>
      </c>
      <c r="C6" s="168"/>
      <c r="D6" s="169"/>
      <c r="E6" s="169"/>
      <c r="F6" s="175">
        <v>1380</v>
      </c>
      <c r="G6" s="176"/>
      <c r="H6" s="170"/>
      <c r="I6" s="172"/>
      <c r="J6" s="170"/>
      <c r="K6" s="172"/>
      <c r="L6" s="173"/>
      <c r="M6" s="171"/>
      <c r="N6" s="172"/>
      <c r="O6" s="174"/>
      <c r="P6" s="170"/>
      <c r="Q6" s="172"/>
      <c r="R6" s="172"/>
      <c r="S6" s="148"/>
      <c r="T6" s="148"/>
      <c r="U6" s="148"/>
      <c r="V6" s="148"/>
      <c r="W6" s="148"/>
      <c r="X6" s="148"/>
      <c r="Y6" s="148"/>
      <c r="Z6" s="148"/>
      <c r="AA6" s="148"/>
    </row>
    <row r="7" spans="1:27" x14ac:dyDescent="0.25">
      <c r="A7" s="166" t="s">
        <v>81</v>
      </c>
      <c r="B7" s="167">
        <f>B6+1</f>
        <v>42</v>
      </c>
      <c r="C7" s="168"/>
      <c r="D7" s="169">
        <v>100</v>
      </c>
      <c r="E7" s="169"/>
      <c r="F7" s="175"/>
      <c r="G7" s="176"/>
      <c r="H7" s="170"/>
      <c r="I7" s="172"/>
      <c r="J7" s="170"/>
      <c r="K7" s="172"/>
      <c r="L7" s="173"/>
      <c r="M7" s="171"/>
      <c r="N7" s="172"/>
      <c r="O7" s="174"/>
      <c r="P7" s="170"/>
      <c r="Q7" s="172"/>
      <c r="R7" s="172"/>
      <c r="S7" s="148"/>
      <c r="T7" s="148"/>
      <c r="U7" s="148"/>
      <c r="V7" s="148"/>
      <c r="W7" s="148"/>
      <c r="X7" s="148"/>
      <c r="Y7" s="148"/>
      <c r="Z7" s="148"/>
      <c r="AA7" s="148"/>
    </row>
    <row r="8" spans="1:27" x14ac:dyDescent="0.25">
      <c r="A8" s="166" t="s">
        <v>29</v>
      </c>
      <c r="B8" s="167">
        <f>B7+1</f>
        <v>43</v>
      </c>
      <c r="C8" s="168"/>
      <c r="D8" s="169"/>
      <c r="E8" s="169"/>
      <c r="F8" s="175"/>
      <c r="G8" s="176"/>
      <c r="H8" s="170"/>
      <c r="I8" s="172"/>
      <c r="J8" s="170"/>
      <c r="K8" s="172"/>
      <c r="L8" s="173"/>
      <c r="M8" s="171"/>
      <c r="N8" s="172"/>
      <c r="O8" s="174">
        <v>12000</v>
      </c>
      <c r="P8" s="170"/>
      <c r="Q8" s="172"/>
      <c r="R8" s="172"/>
      <c r="S8" s="148"/>
      <c r="T8" s="148"/>
      <c r="U8" s="148"/>
      <c r="V8" s="148"/>
      <c r="W8" s="148"/>
      <c r="X8" s="148"/>
      <c r="Y8" s="148"/>
      <c r="Z8" s="148"/>
      <c r="AA8" s="148"/>
    </row>
    <row r="9" spans="1:27" x14ac:dyDescent="0.25">
      <c r="A9" s="166"/>
      <c r="B9" s="167">
        <f t="shared" ref="B9:B21" si="0">B8+1</f>
        <v>44</v>
      </c>
      <c r="C9" s="168"/>
      <c r="D9" s="169"/>
      <c r="E9" s="169"/>
      <c r="F9" s="175"/>
      <c r="G9" s="176"/>
      <c r="H9" s="170"/>
      <c r="I9" s="172"/>
      <c r="J9" s="170"/>
      <c r="K9" s="172"/>
      <c r="L9" s="173"/>
      <c r="M9" s="171"/>
      <c r="N9" s="172"/>
      <c r="O9" s="174"/>
      <c r="P9" s="170"/>
      <c r="Q9" s="172"/>
      <c r="R9" s="172"/>
      <c r="S9" s="148"/>
      <c r="T9" s="148"/>
      <c r="U9" s="148"/>
      <c r="V9" s="148"/>
      <c r="W9" s="148"/>
      <c r="X9" s="148"/>
      <c r="Y9" s="148"/>
      <c r="Z9" s="148"/>
      <c r="AA9" s="148"/>
    </row>
    <row r="10" spans="1:27" x14ac:dyDescent="0.25">
      <c r="A10" s="166"/>
      <c r="B10" s="167">
        <f t="shared" si="0"/>
        <v>45</v>
      </c>
      <c r="C10" s="168"/>
      <c r="D10" s="169"/>
      <c r="E10" s="169"/>
      <c r="F10" s="175"/>
      <c r="G10" s="176"/>
      <c r="H10" s="170"/>
      <c r="I10" s="172"/>
      <c r="J10" s="170"/>
      <c r="K10" s="172"/>
      <c r="L10" s="173"/>
      <c r="M10" s="171"/>
      <c r="N10" s="172"/>
      <c r="O10" s="174"/>
      <c r="P10" s="170"/>
      <c r="Q10" s="172"/>
      <c r="R10" s="172"/>
      <c r="S10" s="148"/>
      <c r="T10" s="148"/>
      <c r="U10" s="148"/>
      <c r="V10" s="148"/>
      <c r="W10" s="148"/>
      <c r="X10" s="148"/>
      <c r="Y10" s="148"/>
      <c r="Z10" s="148"/>
      <c r="AA10" s="148"/>
    </row>
    <row r="11" spans="1:27" x14ac:dyDescent="0.25">
      <c r="A11" s="166"/>
      <c r="B11" s="167">
        <f t="shared" si="0"/>
        <v>46</v>
      </c>
      <c r="C11" s="168"/>
      <c r="D11" s="169"/>
      <c r="E11" s="169"/>
      <c r="F11" s="175"/>
      <c r="G11" s="176"/>
      <c r="H11" s="170"/>
      <c r="I11" s="172"/>
      <c r="J11" s="170"/>
      <c r="K11" s="172"/>
      <c r="L11" s="173"/>
      <c r="M11" s="171"/>
      <c r="N11" s="172"/>
      <c r="O11" s="174"/>
      <c r="P11" s="170"/>
      <c r="Q11" s="172"/>
      <c r="R11" s="172"/>
      <c r="S11" s="148"/>
      <c r="T11" s="148"/>
      <c r="U11" s="148"/>
      <c r="V11" s="148"/>
      <c r="W11" s="148"/>
      <c r="X11" s="148"/>
      <c r="Y11" s="148"/>
      <c r="Z11" s="148"/>
      <c r="AA11" s="148"/>
    </row>
    <row r="12" spans="1:27" x14ac:dyDescent="0.25">
      <c r="A12" s="166"/>
      <c r="B12" s="167">
        <f t="shared" si="0"/>
        <v>47</v>
      </c>
      <c r="C12" s="168"/>
      <c r="D12" s="169"/>
      <c r="E12" s="175"/>
      <c r="F12" s="176"/>
      <c r="G12" s="170"/>
      <c r="H12" s="171"/>
      <c r="I12" s="172"/>
      <c r="J12" s="170"/>
      <c r="K12" s="172"/>
      <c r="L12" s="173"/>
      <c r="M12" s="171"/>
      <c r="N12" s="172"/>
      <c r="O12" s="174"/>
      <c r="P12" s="170"/>
      <c r="Q12" s="172"/>
      <c r="R12" s="172"/>
      <c r="S12" s="148"/>
      <c r="T12" s="148"/>
      <c r="U12" s="148"/>
      <c r="V12" s="148"/>
      <c r="W12" s="148"/>
      <c r="X12" s="148"/>
      <c r="Y12" s="148"/>
      <c r="Z12" s="148"/>
      <c r="AA12" s="148"/>
    </row>
    <row r="13" spans="1:27" x14ac:dyDescent="0.25">
      <c r="A13" s="166"/>
      <c r="B13" s="167">
        <f t="shared" si="0"/>
        <v>48</v>
      </c>
      <c r="C13" s="168"/>
      <c r="D13" s="169"/>
      <c r="E13" s="175"/>
      <c r="F13" s="176"/>
      <c r="G13" s="170"/>
      <c r="H13" s="171"/>
      <c r="I13" s="172"/>
      <c r="J13" s="170"/>
      <c r="K13" s="172"/>
      <c r="L13" s="173"/>
      <c r="M13" s="171"/>
      <c r="N13" s="172"/>
      <c r="O13" s="174"/>
      <c r="P13" s="170"/>
      <c r="Q13" s="172"/>
      <c r="R13" s="172"/>
      <c r="S13" s="148"/>
      <c r="T13" s="148"/>
      <c r="U13" s="148"/>
      <c r="V13" s="148"/>
      <c r="W13" s="148"/>
      <c r="X13" s="148"/>
      <c r="Y13" s="148"/>
      <c r="Z13" s="148"/>
      <c r="AA13" s="148"/>
    </row>
    <row r="14" spans="1:27" x14ac:dyDescent="0.25">
      <c r="A14" s="166"/>
      <c r="B14" s="167">
        <f t="shared" si="0"/>
        <v>49</v>
      </c>
      <c r="C14" s="168"/>
      <c r="D14" s="169"/>
      <c r="E14" s="175"/>
      <c r="F14" s="176"/>
      <c r="G14" s="170"/>
      <c r="H14" s="171"/>
      <c r="I14" s="172"/>
      <c r="J14" s="170"/>
      <c r="K14" s="172"/>
      <c r="L14" s="173"/>
      <c r="M14" s="171"/>
      <c r="N14" s="172"/>
      <c r="O14" s="174"/>
      <c r="P14" s="170"/>
      <c r="Q14" s="172"/>
      <c r="R14" s="172"/>
      <c r="S14" s="148"/>
      <c r="T14" s="148"/>
      <c r="U14" s="148"/>
      <c r="V14" s="148"/>
      <c r="W14" s="148"/>
      <c r="X14" s="148"/>
      <c r="Y14" s="148"/>
      <c r="Z14" s="148"/>
      <c r="AA14" s="148"/>
    </row>
    <row r="15" spans="1:27" x14ac:dyDescent="0.25">
      <c r="A15" s="166"/>
      <c r="B15" s="167">
        <f t="shared" si="0"/>
        <v>50</v>
      </c>
      <c r="C15" s="168"/>
      <c r="D15" s="169"/>
      <c r="E15" s="175"/>
      <c r="F15" s="176"/>
      <c r="G15" s="170"/>
      <c r="H15" s="171"/>
      <c r="I15" s="172"/>
      <c r="J15" s="170"/>
      <c r="K15" s="172"/>
      <c r="L15" s="173"/>
      <c r="M15" s="171"/>
      <c r="N15" s="172"/>
      <c r="O15" s="174"/>
      <c r="P15" s="170"/>
      <c r="Q15" s="172"/>
      <c r="R15" s="172"/>
      <c r="S15" s="148"/>
      <c r="T15" s="148"/>
      <c r="U15" s="148"/>
      <c r="V15" s="148"/>
      <c r="W15" s="148"/>
      <c r="X15" s="148"/>
      <c r="Y15" s="148"/>
      <c r="Z15" s="148"/>
      <c r="AA15" s="148"/>
    </row>
    <row r="16" spans="1:27" x14ac:dyDescent="0.25">
      <c r="A16" s="166"/>
      <c r="B16" s="167">
        <f>B14+1</f>
        <v>50</v>
      </c>
      <c r="C16" s="168"/>
      <c r="D16" s="169"/>
      <c r="E16" s="175"/>
      <c r="F16" s="176"/>
      <c r="G16" s="170"/>
      <c r="H16" s="171"/>
      <c r="I16" s="172"/>
      <c r="J16" s="170"/>
      <c r="K16" s="172"/>
      <c r="L16" s="173"/>
      <c r="M16" s="171"/>
      <c r="N16" s="172"/>
      <c r="O16" s="174"/>
      <c r="P16" s="170"/>
      <c r="Q16" s="172"/>
      <c r="R16" s="172"/>
      <c r="S16" s="148"/>
      <c r="T16" s="148"/>
      <c r="U16" s="148"/>
      <c r="V16" s="148"/>
      <c r="W16" s="148"/>
      <c r="X16" s="148"/>
      <c r="Y16" s="148"/>
      <c r="Z16" s="148"/>
      <c r="AA16" s="148"/>
    </row>
    <row r="17" spans="1:27" x14ac:dyDescent="0.25">
      <c r="A17" s="166" t="s">
        <v>22</v>
      </c>
      <c r="B17" s="167">
        <f t="shared" si="0"/>
        <v>51</v>
      </c>
      <c r="C17" s="168"/>
      <c r="D17" s="169"/>
      <c r="E17" s="175"/>
      <c r="F17" s="176"/>
      <c r="G17" s="170"/>
      <c r="H17" s="171"/>
      <c r="I17" s="172"/>
      <c r="J17" s="170"/>
      <c r="K17" s="172"/>
      <c r="L17" s="173"/>
      <c r="M17" s="171"/>
      <c r="N17" s="172"/>
      <c r="O17" s="174"/>
      <c r="P17" s="170"/>
      <c r="Q17" s="172"/>
      <c r="R17" s="172"/>
      <c r="S17" s="148"/>
      <c r="T17" s="148"/>
      <c r="U17" s="148"/>
      <c r="V17" s="148"/>
      <c r="W17" s="148"/>
      <c r="X17" s="148"/>
      <c r="Y17" s="148"/>
      <c r="Z17" s="148"/>
      <c r="AA17" s="148"/>
    </row>
    <row r="18" spans="1:27" x14ac:dyDescent="0.25">
      <c r="A18" s="166" t="s">
        <v>22</v>
      </c>
      <c r="B18" s="167">
        <f t="shared" si="0"/>
        <v>52</v>
      </c>
      <c r="C18" s="168"/>
      <c r="D18" s="169"/>
      <c r="E18" s="175"/>
      <c r="F18" s="176"/>
      <c r="G18" s="170"/>
      <c r="H18" s="171"/>
      <c r="I18" s="172"/>
      <c r="J18" s="170"/>
      <c r="K18" s="172"/>
      <c r="L18" s="173"/>
      <c r="M18" s="171"/>
      <c r="N18" s="172"/>
      <c r="O18" s="174"/>
      <c r="P18" s="170"/>
      <c r="Q18" s="172"/>
      <c r="R18" s="172"/>
      <c r="S18" s="148"/>
      <c r="T18" s="148"/>
      <c r="U18" s="148"/>
      <c r="V18" s="148"/>
      <c r="W18" s="148"/>
      <c r="X18" s="148"/>
      <c r="Y18" s="148"/>
      <c r="Z18" s="148"/>
      <c r="AA18" s="148"/>
    </row>
    <row r="19" spans="1:27" x14ac:dyDescent="0.25">
      <c r="A19" s="166" t="s">
        <v>23</v>
      </c>
      <c r="B19" s="167">
        <f t="shared" si="0"/>
        <v>53</v>
      </c>
      <c r="C19" s="168"/>
      <c r="D19" s="169"/>
      <c r="E19" s="175"/>
      <c r="F19" s="176"/>
      <c r="G19" s="170"/>
      <c r="H19" s="171"/>
      <c r="I19" s="172"/>
      <c r="J19" s="170"/>
      <c r="K19" s="172"/>
      <c r="L19" s="173"/>
      <c r="M19" s="171"/>
      <c r="N19" s="172"/>
      <c r="O19" s="174"/>
      <c r="P19" s="170"/>
      <c r="Q19" s="172"/>
      <c r="R19" s="172"/>
      <c r="S19" s="148"/>
      <c r="T19" s="148"/>
      <c r="U19" s="148"/>
      <c r="V19" s="148"/>
      <c r="W19" s="148"/>
      <c r="X19" s="148"/>
      <c r="Y19" s="148"/>
      <c r="Z19" s="148"/>
      <c r="AA19" s="148"/>
    </row>
    <row r="20" spans="1:27" x14ac:dyDescent="0.25">
      <c r="A20" s="166" t="s">
        <v>29</v>
      </c>
      <c r="B20" s="167">
        <f t="shared" si="0"/>
        <v>54</v>
      </c>
      <c r="C20" s="168"/>
      <c r="D20" s="169"/>
      <c r="E20" s="175"/>
      <c r="F20" s="176"/>
      <c r="G20" s="170"/>
      <c r="H20" s="171"/>
      <c r="I20" s="172"/>
      <c r="J20" s="170"/>
      <c r="K20" s="172"/>
      <c r="L20" s="173"/>
      <c r="M20" s="171"/>
      <c r="N20" s="172"/>
      <c r="O20" s="174"/>
      <c r="P20" s="170"/>
      <c r="Q20" s="172"/>
      <c r="R20" s="172"/>
      <c r="S20" s="148"/>
      <c r="T20" s="148"/>
      <c r="U20" s="148"/>
      <c r="V20" s="148"/>
      <c r="W20" s="148"/>
      <c r="X20" s="148"/>
      <c r="Y20" s="148"/>
      <c r="Z20" s="148"/>
      <c r="AA20" s="148"/>
    </row>
    <row r="21" spans="1:27" ht="15.75" thickBot="1" x14ac:dyDescent="0.3">
      <c r="A21" s="166" t="s">
        <v>30</v>
      </c>
      <c r="B21" s="167">
        <f t="shared" si="0"/>
        <v>55</v>
      </c>
      <c r="C21" s="168"/>
      <c r="D21" s="169"/>
      <c r="E21" s="175"/>
      <c r="F21" s="176"/>
      <c r="G21" s="170"/>
      <c r="H21" s="171"/>
      <c r="I21" s="172"/>
      <c r="J21" s="170"/>
      <c r="K21" s="172"/>
      <c r="L21" s="173"/>
      <c r="M21" s="171"/>
      <c r="N21" s="172"/>
      <c r="O21" s="177"/>
      <c r="P21" s="170"/>
      <c r="Q21" s="172"/>
      <c r="R21" s="172"/>
      <c r="S21" s="148"/>
      <c r="T21" s="148"/>
      <c r="U21" s="148"/>
      <c r="V21" s="148"/>
      <c r="W21" s="148"/>
      <c r="X21" s="148"/>
      <c r="Y21" s="148"/>
      <c r="Z21" s="148"/>
      <c r="AA21" s="148"/>
    </row>
    <row r="22" spans="1:27" ht="15.75" thickBot="1" x14ac:dyDescent="0.3">
      <c r="A22" s="310" t="s">
        <v>31</v>
      </c>
      <c r="B22" s="311"/>
      <c r="C22" s="162">
        <f t="shared" ref="C22:R22" si="1">SUM(C4:C21)</f>
        <v>-4539</v>
      </c>
      <c r="D22" s="162">
        <f t="shared" si="1"/>
        <v>4962</v>
      </c>
      <c r="E22" s="162">
        <f t="shared" si="1"/>
        <v>9560</v>
      </c>
      <c r="F22" s="162">
        <f t="shared" si="1"/>
        <v>6109</v>
      </c>
      <c r="G22" s="165">
        <f t="shared" si="1"/>
        <v>547.21200000000033</v>
      </c>
      <c r="H22" s="164">
        <f t="shared" si="1"/>
        <v>0</v>
      </c>
      <c r="I22" s="165">
        <f t="shared" si="1"/>
        <v>-30919.309999999976</v>
      </c>
      <c r="J22" s="165">
        <f t="shared" si="1"/>
        <v>20944.319999999891</v>
      </c>
      <c r="K22" s="165">
        <f t="shared" si="1"/>
        <v>-4198.0499999999884</v>
      </c>
      <c r="L22" s="165">
        <f t="shared" si="1"/>
        <v>24534</v>
      </c>
      <c r="M22" s="165">
        <f t="shared" si="1"/>
        <v>17777.950000000012</v>
      </c>
      <c r="N22" s="165">
        <f t="shared" si="1"/>
        <v>12361.510000000002</v>
      </c>
      <c r="O22" s="165">
        <f t="shared" si="1"/>
        <v>12000</v>
      </c>
      <c r="P22" s="165">
        <f t="shared" si="1"/>
        <v>0</v>
      </c>
      <c r="Q22" s="165">
        <f t="shared" si="1"/>
        <v>3779.4700000000048</v>
      </c>
      <c r="R22" s="165">
        <f t="shared" si="1"/>
        <v>411.01999999999572</v>
      </c>
      <c r="S22" s="148"/>
      <c r="T22" s="148"/>
      <c r="U22" s="148"/>
      <c r="V22" s="148"/>
      <c r="W22" s="148"/>
      <c r="X22" s="148"/>
      <c r="Y22" s="148"/>
      <c r="Z22" s="148"/>
      <c r="AA22" s="148"/>
    </row>
    <row r="23" spans="1:27" ht="15.75" thickBot="1" x14ac:dyDescent="0.3">
      <c r="A23" s="178" t="s">
        <v>32</v>
      </c>
      <c r="B23" s="179">
        <v>18</v>
      </c>
      <c r="C23" s="179"/>
      <c r="D23" s="180"/>
      <c r="E23" s="181"/>
      <c r="F23" s="182"/>
      <c r="G23" s="183"/>
      <c r="H23" s="185"/>
      <c r="I23" s="217"/>
      <c r="J23" s="183"/>
      <c r="K23" s="185"/>
      <c r="L23" s="185"/>
      <c r="M23" s="184"/>
      <c r="N23" s="185"/>
      <c r="O23" s="186"/>
      <c r="P23" s="183"/>
      <c r="Q23" s="185"/>
      <c r="R23" s="185"/>
      <c r="S23" s="148"/>
      <c r="T23" s="148"/>
      <c r="U23" s="148"/>
      <c r="V23" s="148"/>
      <c r="W23" s="148"/>
      <c r="X23" s="148"/>
      <c r="Y23" s="148"/>
      <c r="Z23" s="148"/>
      <c r="AA23" s="148"/>
    </row>
    <row r="24" spans="1:27" x14ac:dyDescent="0.25">
      <c r="A24" s="166" t="s">
        <v>39</v>
      </c>
      <c r="B24" s="187">
        <f>B23+1</f>
        <v>19</v>
      </c>
      <c r="C24" s="188"/>
      <c r="D24" s="169"/>
      <c r="E24" s="189"/>
      <c r="F24" s="176"/>
      <c r="G24" s="170"/>
      <c r="H24" s="172"/>
      <c r="I24" s="173"/>
      <c r="J24" s="170">
        <v>12000</v>
      </c>
      <c r="K24" s="172"/>
      <c r="L24" s="172"/>
      <c r="M24" s="171"/>
      <c r="N24" s="172"/>
      <c r="O24" s="174">
        <v>-12000</v>
      </c>
      <c r="P24" s="170"/>
      <c r="Q24" s="172"/>
      <c r="R24" s="172"/>
      <c r="S24" s="148"/>
      <c r="T24" s="148"/>
      <c r="U24" s="148"/>
      <c r="V24" s="148"/>
      <c r="W24" s="148"/>
      <c r="X24" s="148"/>
      <c r="Y24" s="148"/>
      <c r="Z24" s="148"/>
      <c r="AA24" s="148"/>
    </row>
    <row r="25" spans="1:27" x14ac:dyDescent="0.25">
      <c r="A25" s="34" t="s">
        <v>82</v>
      </c>
      <c r="B25" s="187">
        <f t="shared" ref="B25:B42" si="2">B24+1</f>
        <v>20</v>
      </c>
      <c r="C25" s="188"/>
      <c r="D25" s="169"/>
      <c r="E25" s="189"/>
      <c r="F25" s="176"/>
      <c r="G25" s="170"/>
      <c r="H25" s="172"/>
      <c r="I25" s="173">
        <v>31000</v>
      </c>
      <c r="J25" s="170">
        <v>-31000</v>
      </c>
      <c r="K25" s="172"/>
      <c r="L25" s="172"/>
      <c r="M25" s="171"/>
      <c r="N25" s="172"/>
      <c r="O25" s="174"/>
      <c r="P25" s="170"/>
      <c r="Q25" s="172"/>
      <c r="R25" s="172"/>
      <c r="S25" s="148"/>
      <c r="T25" s="148"/>
      <c r="U25" s="148"/>
      <c r="V25" s="148"/>
      <c r="W25" s="148"/>
      <c r="X25" s="148"/>
      <c r="Y25" s="148"/>
      <c r="Z25" s="148"/>
      <c r="AA25" s="148"/>
    </row>
    <row r="26" spans="1:27" x14ac:dyDescent="0.25">
      <c r="A26" s="34"/>
      <c r="B26" s="187">
        <f t="shared" si="2"/>
        <v>21</v>
      </c>
      <c r="C26" s="188"/>
      <c r="D26" s="169"/>
      <c r="E26" s="189"/>
      <c r="F26" s="176"/>
      <c r="G26" s="170"/>
      <c r="H26" s="172"/>
      <c r="I26" s="173"/>
      <c r="J26" s="170"/>
      <c r="K26" s="172"/>
      <c r="L26" s="172"/>
      <c r="M26" s="171"/>
      <c r="N26" s="172"/>
      <c r="O26" s="174"/>
      <c r="P26" s="170"/>
      <c r="Q26" s="172"/>
      <c r="R26" s="172"/>
      <c r="S26" s="148"/>
      <c r="T26" s="148"/>
      <c r="U26" s="148"/>
      <c r="V26" s="148"/>
      <c r="W26" s="148"/>
      <c r="X26" s="148"/>
      <c r="Y26" s="148"/>
      <c r="Z26" s="148"/>
      <c r="AA26" s="148"/>
    </row>
    <row r="27" spans="1:27" x14ac:dyDescent="0.25">
      <c r="A27" s="34"/>
      <c r="B27" s="187">
        <f t="shared" si="2"/>
        <v>22</v>
      </c>
      <c r="C27" s="188"/>
      <c r="D27" s="169"/>
      <c r="E27" s="189"/>
      <c r="F27" s="176"/>
      <c r="G27" s="170"/>
      <c r="H27" s="172"/>
      <c r="I27" s="173"/>
      <c r="J27" s="170"/>
      <c r="K27" s="172"/>
      <c r="L27" s="172"/>
      <c r="M27" s="171"/>
      <c r="N27" s="172"/>
      <c r="O27" s="174"/>
      <c r="P27" s="170"/>
      <c r="Q27" s="172"/>
      <c r="R27" s="172"/>
      <c r="S27" s="148"/>
      <c r="T27" s="148"/>
      <c r="U27" s="148"/>
      <c r="V27" s="148"/>
      <c r="W27" s="148"/>
      <c r="X27" s="148"/>
      <c r="Y27" s="148"/>
      <c r="Z27" s="148"/>
      <c r="AA27" s="148"/>
    </row>
    <row r="28" spans="1:27" x14ac:dyDescent="0.25">
      <c r="A28" s="166"/>
      <c r="B28" s="187">
        <f t="shared" si="2"/>
        <v>23</v>
      </c>
      <c r="C28" s="188"/>
      <c r="D28" s="169"/>
      <c r="E28" s="189"/>
      <c r="F28" s="176"/>
      <c r="G28" s="170"/>
      <c r="H28" s="172"/>
      <c r="I28" s="173"/>
      <c r="J28" s="170"/>
      <c r="K28" s="172"/>
      <c r="L28" s="172"/>
      <c r="M28" s="171"/>
      <c r="N28" s="172"/>
      <c r="O28" s="174"/>
      <c r="P28" s="170"/>
      <c r="Q28" s="172"/>
      <c r="R28" s="172"/>
      <c r="S28" s="148"/>
      <c r="T28" s="148"/>
      <c r="U28" s="148"/>
      <c r="V28" s="148"/>
      <c r="W28" s="148"/>
      <c r="X28" s="148"/>
      <c r="Y28" s="148"/>
      <c r="Z28" s="148"/>
      <c r="AA28" s="148"/>
    </row>
    <row r="29" spans="1:27" x14ac:dyDescent="0.25">
      <c r="A29" s="166"/>
      <c r="B29" s="187">
        <f t="shared" si="2"/>
        <v>24</v>
      </c>
      <c r="C29" s="188"/>
      <c r="D29" s="169"/>
      <c r="E29" s="189"/>
      <c r="F29" s="176"/>
      <c r="G29" s="170"/>
      <c r="H29" s="172"/>
      <c r="I29" s="173"/>
      <c r="J29" s="170"/>
      <c r="K29" s="172"/>
      <c r="L29" s="172"/>
      <c r="M29" s="171"/>
      <c r="N29" s="172"/>
      <c r="O29" s="174"/>
      <c r="P29" s="170"/>
      <c r="Q29" s="172"/>
      <c r="R29" s="172"/>
      <c r="S29" s="148"/>
      <c r="T29" s="148"/>
      <c r="U29" s="148"/>
      <c r="V29" s="148"/>
      <c r="W29" s="148"/>
      <c r="X29" s="148"/>
      <c r="Y29" s="148"/>
      <c r="Z29" s="148"/>
      <c r="AA29" s="148"/>
    </row>
    <row r="30" spans="1:27" x14ac:dyDescent="0.25">
      <c r="A30" s="166"/>
      <c r="B30" s="187">
        <f t="shared" si="2"/>
        <v>25</v>
      </c>
      <c r="C30" s="188"/>
      <c r="D30" s="169"/>
      <c r="E30" s="189"/>
      <c r="F30" s="176"/>
      <c r="G30" s="170"/>
      <c r="H30" s="172"/>
      <c r="I30" s="173"/>
      <c r="J30" s="170"/>
      <c r="K30" s="172"/>
      <c r="L30" s="172"/>
      <c r="M30" s="171"/>
      <c r="N30" s="172"/>
      <c r="O30" s="174"/>
      <c r="P30" s="170"/>
      <c r="Q30" s="172"/>
      <c r="R30" s="172"/>
      <c r="S30" s="148"/>
      <c r="T30" s="148"/>
      <c r="U30" s="148"/>
      <c r="V30" s="148"/>
      <c r="W30" s="148"/>
      <c r="X30" s="148"/>
      <c r="Y30" s="148"/>
      <c r="Z30" s="148"/>
      <c r="AA30" s="148"/>
    </row>
    <row r="31" spans="1:27" x14ac:dyDescent="0.25">
      <c r="A31" s="166"/>
      <c r="B31" s="187">
        <f t="shared" si="2"/>
        <v>26</v>
      </c>
      <c r="C31" s="188"/>
      <c r="D31" s="169"/>
      <c r="E31" s="189"/>
      <c r="F31" s="176"/>
      <c r="G31" s="170"/>
      <c r="H31" s="172"/>
      <c r="I31" s="173"/>
      <c r="J31" s="170"/>
      <c r="K31" s="172"/>
      <c r="L31" s="172"/>
      <c r="M31" s="171"/>
      <c r="N31" s="172"/>
      <c r="O31" s="174"/>
      <c r="P31" s="170"/>
      <c r="Q31" s="172"/>
      <c r="R31" s="172"/>
      <c r="S31" s="148"/>
      <c r="T31" s="148"/>
      <c r="U31" s="148"/>
      <c r="V31" s="148"/>
      <c r="W31" s="148"/>
      <c r="X31" s="148"/>
      <c r="Y31" s="148"/>
      <c r="Z31" s="148"/>
      <c r="AA31" s="148"/>
    </row>
    <row r="32" spans="1:27" x14ac:dyDescent="0.25">
      <c r="A32" s="166"/>
      <c r="B32" s="187">
        <f t="shared" si="2"/>
        <v>27</v>
      </c>
      <c r="C32" s="188"/>
      <c r="D32" s="169"/>
      <c r="E32" s="189"/>
      <c r="F32" s="176"/>
      <c r="G32" s="170"/>
      <c r="H32" s="172"/>
      <c r="I32" s="173"/>
      <c r="J32" s="170"/>
      <c r="K32" s="172"/>
      <c r="L32" s="172"/>
      <c r="M32" s="171"/>
      <c r="N32" s="172"/>
      <c r="O32" s="174"/>
      <c r="P32" s="170"/>
      <c r="Q32" s="172"/>
      <c r="R32" s="172"/>
      <c r="S32" s="148"/>
      <c r="T32" s="148"/>
      <c r="U32" s="148"/>
      <c r="V32" s="148"/>
      <c r="W32" s="148"/>
      <c r="X32" s="148"/>
      <c r="Y32" s="148"/>
      <c r="Z32" s="148"/>
      <c r="AA32" s="148"/>
    </row>
    <row r="33" spans="1:27" x14ac:dyDescent="0.25">
      <c r="A33" s="166"/>
      <c r="B33" s="187">
        <f t="shared" si="2"/>
        <v>28</v>
      </c>
      <c r="C33" s="188"/>
      <c r="D33" s="169"/>
      <c r="E33" s="189"/>
      <c r="F33" s="176"/>
      <c r="G33" s="170"/>
      <c r="H33" s="172"/>
      <c r="I33" s="173"/>
      <c r="J33" s="170"/>
      <c r="K33" s="172"/>
      <c r="L33" s="172"/>
      <c r="M33" s="171"/>
      <c r="N33" s="172"/>
      <c r="O33" s="174"/>
      <c r="P33" s="170"/>
      <c r="Q33" s="172"/>
      <c r="R33" s="172"/>
      <c r="S33" s="148"/>
      <c r="T33" s="148"/>
      <c r="U33" s="148"/>
      <c r="V33" s="148"/>
      <c r="W33" s="148"/>
      <c r="X33" s="148"/>
      <c r="Y33" s="148"/>
      <c r="Z33" s="148"/>
      <c r="AA33" s="148"/>
    </row>
    <row r="34" spans="1:27" x14ac:dyDescent="0.25">
      <c r="A34" s="166"/>
      <c r="B34" s="187">
        <f t="shared" si="2"/>
        <v>29</v>
      </c>
      <c r="C34" s="188"/>
      <c r="D34" s="169"/>
      <c r="E34" s="189"/>
      <c r="F34" s="176"/>
      <c r="G34" s="170"/>
      <c r="H34" s="172"/>
      <c r="I34" s="173"/>
      <c r="J34" s="170"/>
      <c r="K34" s="172"/>
      <c r="L34" s="172"/>
      <c r="M34" s="171"/>
      <c r="N34" s="172"/>
      <c r="O34" s="174"/>
      <c r="P34" s="170"/>
      <c r="Q34" s="172"/>
      <c r="R34" s="172"/>
      <c r="S34" s="148"/>
      <c r="T34" s="148"/>
      <c r="U34" s="148"/>
      <c r="V34" s="148"/>
      <c r="W34" s="148"/>
      <c r="X34" s="148"/>
      <c r="Y34" s="148"/>
      <c r="Z34" s="148"/>
      <c r="AA34" s="148"/>
    </row>
    <row r="35" spans="1:27" x14ac:dyDescent="0.25">
      <c r="A35" s="34" t="s">
        <v>34</v>
      </c>
      <c r="B35" s="187">
        <f t="shared" si="2"/>
        <v>30</v>
      </c>
      <c r="C35" s="188"/>
      <c r="D35" s="169"/>
      <c r="E35" s="189"/>
      <c r="F35" s="176"/>
      <c r="G35" s="170"/>
      <c r="H35" s="172"/>
      <c r="I35" s="173"/>
      <c r="J35" s="170"/>
      <c r="K35" s="172"/>
      <c r="L35" s="172"/>
      <c r="M35" s="171"/>
      <c r="N35" s="172"/>
      <c r="O35" s="174"/>
      <c r="P35" s="170"/>
      <c r="Q35" s="172"/>
      <c r="R35" s="172"/>
      <c r="S35" s="148"/>
      <c r="T35" s="148"/>
      <c r="U35" s="148"/>
      <c r="V35" s="148"/>
      <c r="W35" s="148"/>
      <c r="X35" s="148"/>
      <c r="Y35" s="148"/>
      <c r="Z35" s="148"/>
      <c r="AA35" s="148"/>
    </row>
    <row r="36" spans="1:27" x14ac:dyDescent="0.25">
      <c r="A36" s="34" t="s">
        <v>35</v>
      </c>
      <c r="B36" s="187">
        <f t="shared" si="2"/>
        <v>31</v>
      </c>
      <c r="C36" s="188"/>
      <c r="D36" s="169"/>
      <c r="E36" s="189"/>
      <c r="F36" s="176"/>
      <c r="G36" s="170"/>
      <c r="H36" s="172"/>
      <c r="I36" s="173"/>
      <c r="J36" s="170"/>
      <c r="K36" s="172"/>
      <c r="L36" s="172"/>
      <c r="M36" s="171"/>
      <c r="N36" s="172"/>
      <c r="O36" s="174"/>
      <c r="P36" s="170"/>
      <c r="Q36" s="172"/>
      <c r="R36" s="172"/>
      <c r="S36" s="148"/>
      <c r="T36" s="148"/>
      <c r="U36" s="148"/>
      <c r="V36" s="148"/>
      <c r="W36" s="148"/>
      <c r="X36" s="148"/>
      <c r="Y36" s="148"/>
      <c r="Z36" s="148"/>
      <c r="AA36" s="148"/>
    </row>
    <row r="37" spans="1:27" x14ac:dyDescent="0.25">
      <c r="A37" s="34" t="s">
        <v>36</v>
      </c>
      <c r="B37" s="187">
        <f t="shared" si="2"/>
        <v>32</v>
      </c>
      <c r="C37" s="188"/>
      <c r="D37" s="169"/>
      <c r="E37" s="189"/>
      <c r="F37" s="176"/>
      <c r="G37" s="170"/>
      <c r="H37" s="172"/>
      <c r="I37" s="173"/>
      <c r="J37" s="170"/>
      <c r="K37" s="172"/>
      <c r="L37" s="172"/>
      <c r="M37" s="171"/>
      <c r="N37" s="172"/>
      <c r="O37" s="174"/>
      <c r="P37" s="170"/>
      <c r="Q37" s="172"/>
      <c r="R37" s="172"/>
      <c r="S37" s="148"/>
      <c r="T37" s="148"/>
      <c r="U37" s="148"/>
      <c r="V37" s="148"/>
      <c r="W37" s="148"/>
      <c r="X37" s="148"/>
      <c r="Y37" s="148"/>
      <c r="Z37" s="148"/>
      <c r="AA37" s="148"/>
    </row>
    <row r="38" spans="1:27" x14ac:dyDescent="0.25">
      <c r="A38" s="34" t="s">
        <v>37</v>
      </c>
      <c r="B38" s="187">
        <f t="shared" si="2"/>
        <v>33</v>
      </c>
      <c r="C38" s="188"/>
      <c r="D38" s="169"/>
      <c r="E38" s="189"/>
      <c r="F38" s="176"/>
      <c r="G38" s="170"/>
      <c r="H38" s="172"/>
      <c r="I38" s="173"/>
      <c r="J38" s="170"/>
      <c r="K38" s="172"/>
      <c r="L38" s="172"/>
      <c r="M38" s="171"/>
      <c r="N38" s="172"/>
      <c r="O38" s="174"/>
      <c r="P38" s="170"/>
      <c r="Q38" s="172"/>
      <c r="R38" s="172"/>
      <c r="S38" s="148"/>
      <c r="T38" s="148"/>
      <c r="U38" s="148"/>
      <c r="V38" s="148"/>
      <c r="W38" s="148"/>
      <c r="X38" s="148"/>
      <c r="Y38" s="148"/>
      <c r="Z38" s="148"/>
      <c r="AA38" s="148"/>
    </row>
    <row r="39" spans="1:27" x14ac:dyDescent="0.25">
      <c r="A39" s="34" t="s">
        <v>38</v>
      </c>
      <c r="B39" s="187">
        <f t="shared" si="2"/>
        <v>34</v>
      </c>
      <c r="C39" s="188"/>
      <c r="D39" s="169"/>
      <c r="E39" s="189"/>
      <c r="F39" s="176"/>
      <c r="G39" s="170"/>
      <c r="H39" s="172"/>
      <c r="I39" s="173"/>
      <c r="J39" s="170"/>
      <c r="K39" s="172"/>
      <c r="L39" s="172"/>
      <c r="M39" s="171"/>
      <c r="N39" s="172"/>
      <c r="O39" s="174"/>
      <c r="P39" s="170"/>
      <c r="Q39" s="172"/>
      <c r="R39" s="172"/>
      <c r="S39" s="148"/>
      <c r="T39" s="148"/>
      <c r="U39" s="148"/>
      <c r="V39" s="148"/>
      <c r="W39" s="148"/>
      <c r="X39" s="148"/>
      <c r="Y39" s="148"/>
      <c r="Z39" s="148"/>
      <c r="AA39" s="148"/>
    </row>
    <row r="40" spans="1:27" x14ac:dyDescent="0.25">
      <c r="A40" s="166"/>
      <c r="B40" s="187">
        <f t="shared" si="2"/>
        <v>35</v>
      </c>
      <c r="C40" s="188"/>
      <c r="D40" s="169"/>
      <c r="E40" s="189"/>
      <c r="F40" s="176"/>
      <c r="G40" s="170"/>
      <c r="H40" s="172"/>
      <c r="I40" s="173"/>
      <c r="J40" s="170"/>
      <c r="K40" s="172"/>
      <c r="L40" s="172"/>
      <c r="M40" s="171"/>
      <c r="N40" s="172"/>
      <c r="O40" s="174"/>
      <c r="P40" s="170"/>
      <c r="Q40" s="172"/>
      <c r="R40" s="172"/>
      <c r="S40" s="148"/>
      <c r="T40" s="148"/>
      <c r="U40" s="148"/>
      <c r="V40" s="148"/>
      <c r="W40" s="148"/>
      <c r="X40" s="148"/>
      <c r="Y40" s="148"/>
      <c r="Z40" s="148"/>
      <c r="AA40" s="148"/>
    </row>
    <row r="41" spans="1:27" x14ac:dyDescent="0.25">
      <c r="A41" s="166" t="s">
        <v>39</v>
      </c>
      <c r="B41" s="187">
        <f t="shared" si="2"/>
        <v>36</v>
      </c>
      <c r="C41" s="188"/>
      <c r="D41" s="169"/>
      <c r="E41" s="189"/>
      <c r="F41" s="176"/>
      <c r="G41" s="170"/>
      <c r="H41" s="172"/>
      <c r="I41" s="173"/>
      <c r="J41" s="170"/>
      <c r="K41" s="172"/>
      <c r="L41" s="172"/>
      <c r="M41" s="171"/>
      <c r="N41" s="172"/>
      <c r="O41" s="174"/>
      <c r="P41" s="170"/>
      <c r="Q41" s="172"/>
      <c r="R41" s="172"/>
      <c r="S41" s="148"/>
      <c r="T41" s="148"/>
      <c r="U41" s="148"/>
      <c r="V41" s="148"/>
      <c r="W41" s="148"/>
      <c r="X41" s="148"/>
      <c r="Y41" s="148"/>
      <c r="Z41" s="148"/>
      <c r="AA41" s="148"/>
    </row>
    <row r="42" spans="1:27" x14ac:dyDescent="0.25">
      <c r="A42" s="166" t="s">
        <v>40</v>
      </c>
      <c r="B42" s="187">
        <f t="shared" si="2"/>
        <v>37</v>
      </c>
      <c r="C42" s="188"/>
      <c r="D42" s="169"/>
      <c r="E42" s="189"/>
      <c r="F42" s="176"/>
      <c r="G42" s="170"/>
      <c r="H42" s="172"/>
      <c r="I42" s="173"/>
      <c r="J42" s="170"/>
      <c r="K42" s="172"/>
      <c r="L42" s="172"/>
      <c r="M42" s="171"/>
      <c r="N42" s="172"/>
      <c r="O42" s="174"/>
      <c r="P42" s="170"/>
      <c r="Q42" s="172"/>
      <c r="R42" s="172"/>
      <c r="S42" s="148"/>
      <c r="T42" s="148"/>
      <c r="U42" s="148"/>
      <c r="V42" s="148"/>
      <c r="W42" s="148"/>
      <c r="X42" s="148"/>
      <c r="Y42" s="148"/>
      <c r="Z42" s="148"/>
      <c r="AA42" s="148"/>
    </row>
    <row r="43" spans="1:27" x14ac:dyDescent="0.25">
      <c r="A43" s="312"/>
      <c r="B43" s="313"/>
      <c r="C43" s="190">
        <f>SUM(C23:C42)</f>
        <v>0</v>
      </c>
      <c r="D43" s="190">
        <f t="shared" ref="D43:R43" si="3">SUM(D23:D42)</f>
        <v>0</v>
      </c>
      <c r="E43" s="190">
        <f t="shared" si="3"/>
        <v>0</v>
      </c>
      <c r="F43" s="190">
        <f t="shared" si="3"/>
        <v>0</v>
      </c>
      <c r="G43" s="192">
        <f t="shared" si="3"/>
        <v>0</v>
      </c>
      <c r="H43" s="192">
        <f t="shared" si="3"/>
        <v>0</v>
      </c>
      <c r="I43" s="191">
        <f t="shared" si="3"/>
        <v>31000</v>
      </c>
      <c r="J43" s="192">
        <f t="shared" si="3"/>
        <v>-19000</v>
      </c>
      <c r="K43" s="192">
        <f t="shared" si="3"/>
        <v>0</v>
      </c>
      <c r="L43" s="192">
        <f t="shared" si="3"/>
        <v>0</v>
      </c>
      <c r="M43" s="192">
        <f t="shared" si="3"/>
        <v>0</v>
      </c>
      <c r="N43" s="192">
        <f t="shared" si="3"/>
        <v>0</v>
      </c>
      <c r="O43" s="192">
        <f t="shared" si="3"/>
        <v>-12000</v>
      </c>
      <c r="P43" s="192">
        <f t="shared" si="3"/>
        <v>0</v>
      </c>
      <c r="Q43" s="192">
        <f t="shared" si="3"/>
        <v>0</v>
      </c>
      <c r="R43" s="192">
        <f t="shared" si="3"/>
        <v>0</v>
      </c>
      <c r="S43" s="148"/>
      <c r="T43" s="148"/>
      <c r="U43" s="148"/>
      <c r="V43" s="148"/>
      <c r="W43" s="148"/>
      <c r="X43" s="148"/>
      <c r="Y43" s="148"/>
      <c r="Z43" s="148"/>
      <c r="AA43" s="148"/>
    </row>
    <row r="44" spans="1:27" x14ac:dyDescent="0.25">
      <c r="A44" s="222" t="s">
        <v>41</v>
      </c>
      <c r="B44" s="223">
        <v>47</v>
      </c>
      <c r="C44" s="224"/>
      <c r="D44" s="225"/>
      <c r="E44" s="225"/>
      <c r="F44" s="226"/>
      <c r="G44" s="227"/>
      <c r="H44" s="228"/>
      <c r="I44" s="229"/>
      <c r="J44" s="228"/>
      <c r="K44" s="228"/>
      <c r="L44" s="228"/>
      <c r="M44" s="227"/>
      <c r="N44" s="228"/>
      <c r="O44" s="228"/>
      <c r="P44" s="230"/>
      <c r="Q44" s="228"/>
      <c r="R44" s="228"/>
      <c r="S44" s="148"/>
      <c r="T44" s="148"/>
      <c r="U44" s="148"/>
      <c r="V44" s="148"/>
      <c r="W44" s="148"/>
      <c r="X44" s="148"/>
      <c r="Y44" s="148"/>
      <c r="Z44" s="148"/>
      <c r="AA44" s="148"/>
    </row>
    <row r="45" spans="1:27" x14ac:dyDescent="0.25">
      <c r="A45" s="34" t="s">
        <v>57</v>
      </c>
      <c r="B45" s="231">
        <f>B44+1</f>
        <v>48</v>
      </c>
      <c r="C45" s="168"/>
      <c r="D45" s="189"/>
      <c r="E45" s="189"/>
      <c r="F45" s="169">
        <v>30</v>
      </c>
      <c r="G45" s="171"/>
      <c r="H45" s="172"/>
      <c r="I45" s="173"/>
      <c r="J45" s="172"/>
      <c r="K45" s="172"/>
      <c r="L45" s="172"/>
      <c r="M45" s="171"/>
      <c r="N45" s="172"/>
      <c r="O45" s="174"/>
      <c r="P45" s="170"/>
      <c r="Q45" s="172"/>
      <c r="R45" s="172"/>
      <c r="S45" s="148"/>
      <c r="T45" s="148"/>
      <c r="U45" s="148"/>
      <c r="V45" s="148"/>
      <c r="W45" s="148"/>
      <c r="X45" s="148"/>
      <c r="Y45" s="148"/>
      <c r="Z45" s="148"/>
      <c r="AA45" s="148"/>
    </row>
    <row r="46" spans="1:27" x14ac:dyDescent="0.25">
      <c r="A46" s="34" t="s">
        <v>83</v>
      </c>
      <c r="B46" s="231">
        <f t="shared" ref="B46:B60" si="4">B45+1</f>
        <v>49</v>
      </c>
      <c r="C46" s="168">
        <v>250</v>
      </c>
      <c r="D46" s="189"/>
      <c r="E46" s="189"/>
      <c r="F46" s="169"/>
      <c r="G46" s="171"/>
      <c r="H46" s="172"/>
      <c r="I46" s="173"/>
      <c r="J46" s="172"/>
      <c r="K46" s="172"/>
      <c r="L46" s="172"/>
      <c r="M46" s="171"/>
      <c r="N46" s="172"/>
      <c r="O46" s="174"/>
      <c r="P46" s="170"/>
      <c r="Q46" s="172"/>
      <c r="R46" s="172"/>
      <c r="S46" s="148"/>
      <c r="T46" s="148"/>
      <c r="U46" s="148"/>
      <c r="V46" s="148"/>
      <c r="W46" s="148"/>
      <c r="X46" s="148"/>
      <c r="Y46" s="148"/>
      <c r="Z46" s="148"/>
      <c r="AA46" s="148"/>
    </row>
    <row r="47" spans="1:27" x14ac:dyDescent="0.25">
      <c r="A47" s="166"/>
      <c r="B47" s="231">
        <f t="shared" si="4"/>
        <v>50</v>
      </c>
      <c r="C47" s="168"/>
      <c r="D47" s="202"/>
      <c r="E47" s="202"/>
      <c r="F47" s="176"/>
      <c r="G47" s="204"/>
      <c r="H47" s="174"/>
      <c r="I47" s="206"/>
      <c r="J47" s="174"/>
      <c r="K47" s="174"/>
      <c r="L47" s="174"/>
      <c r="M47" s="204"/>
      <c r="N47" s="205"/>
      <c r="O47" s="174"/>
      <c r="P47" s="206"/>
      <c r="Q47" s="174"/>
      <c r="R47" s="174"/>
      <c r="S47" s="148"/>
      <c r="T47" s="148"/>
      <c r="U47" s="148"/>
      <c r="V47" s="148"/>
      <c r="W47" s="148"/>
      <c r="X47" s="148"/>
      <c r="Y47" s="148"/>
      <c r="Z47" s="148"/>
      <c r="AA47" s="148"/>
    </row>
    <row r="48" spans="1:27" x14ac:dyDescent="0.25">
      <c r="A48" s="166"/>
      <c r="B48" s="231">
        <f t="shared" si="4"/>
        <v>51</v>
      </c>
      <c r="C48" s="168"/>
      <c r="D48" s="202"/>
      <c r="E48" s="202"/>
      <c r="F48" s="176"/>
      <c r="G48" s="204"/>
      <c r="H48" s="174"/>
      <c r="I48" s="206"/>
      <c r="J48" s="174"/>
      <c r="K48" s="174"/>
      <c r="L48" s="174"/>
      <c r="M48" s="204"/>
      <c r="N48" s="205"/>
      <c r="O48" s="174"/>
      <c r="P48" s="206"/>
      <c r="Q48" s="174"/>
      <c r="R48" s="174"/>
      <c r="S48" s="148"/>
      <c r="T48" s="148"/>
      <c r="U48" s="148"/>
      <c r="V48" s="148"/>
      <c r="W48" s="148"/>
      <c r="X48" s="148"/>
      <c r="Y48" s="148"/>
      <c r="Z48" s="148"/>
      <c r="AA48" s="148"/>
    </row>
    <row r="49" spans="1:27" x14ac:dyDescent="0.25">
      <c r="A49" s="166"/>
      <c r="B49" s="231">
        <f t="shared" si="4"/>
        <v>52</v>
      </c>
      <c r="C49" s="168"/>
      <c r="D49" s="202"/>
      <c r="E49" s="202"/>
      <c r="F49" s="176"/>
      <c r="G49" s="204"/>
      <c r="H49" s="174"/>
      <c r="I49" s="206"/>
      <c r="J49" s="174"/>
      <c r="K49" s="174"/>
      <c r="L49" s="174"/>
      <c r="M49" s="204"/>
      <c r="N49" s="205"/>
      <c r="O49" s="174"/>
      <c r="P49" s="206"/>
      <c r="Q49" s="174"/>
      <c r="R49" s="174"/>
      <c r="S49" s="148"/>
      <c r="T49" s="148"/>
      <c r="U49" s="148"/>
      <c r="V49" s="148"/>
      <c r="W49" s="148"/>
      <c r="X49" s="148"/>
      <c r="Y49" s="148"/>
      <c r="Z49" s="148"/>
      <c r="AA49" s="148"/>
    </row>
    <row r="50" spans="1:27" x14ac:dyDescent="0.25">
      <c r="A50" s="166"/>
      <c r="B50" s="231">
        <f t="shared" si="4"/>
        <v>53</v>
      </c>
      <c r="C50" s="168"/>
      <c r="D50" s="202"/>
      <c r="E50" s="202"/>
      <c r="F50" s="176"/>
      <c r="G50" s="204"/>
      <c r="H50" s="174"/>
      <c r="I50" s="206"/>
      <c r="J50" s="174"/>
      <c r="K50" s="174"/>
      <c r="L50" s="174"/>
      <c r="M50" s="204"/>
      <c r="N50" s="205"/>
      <c r="O50" s="174"/>
      <c r="P50" s="206"/>
      <c r="Q50" s="174"/>
      <c r="R50" s="174"/>
      <c r="S50" s="148"/>
      <c r="T50" s="148"/>
      <c r="U50" s="148"/>
      <c r="V50" s="148"/>
      <c r="W50" s="148"/>
      <c r="X50" s="148"/>
      <c r="Y50" s="148"/>
      <c r="Z50" s="148"/>
      <c r="AA50" s="148"/>
    </row>
    <row r="51" spans="1:27" x14ac:dyDescent="0.25">
      <c r="A51" s="166"/>
      <c r="B51" s="231">
        <f t="shared" si="4"/>
        <v>54</v>
      </c>
      <c r="C51" s="168"/>
      <c r="D51" s="202"/>
      <c r="E51" s="202"/>
      <c r="F51" s="176"/>
      <c r="G51" s="204"/>
      <c r="H51" s="174"/>
      <c r="I51" s="206"/>
      <c r="J51" s="174"/>
      <c r="K51" s="174"/>
      <c r="L51" s="174"/>
      <c r="M51" s="204"/>
      <c r="N51" s="205"/>
      <c r="O51" s="174"/>
      <c r="P51" s="206"/>
      <c r="Q51" s="174"/>
      <c r="R51" s="174"/>
      <c r="S51" s="148"/>
      <c r="T51" s="148"/>
      <c r="U51" s="148"/>
      <c r="V51" s="148"/>
      <c r="W51" s="148"/>
      <c r="X51" s="148"/>
      <c r="Y51" s="148"/>
      <c r="Z51" s="148"/>
      <c r="AA51" s="148"/>
    </row>
    <row r="52" spans="1:27" x14ac:dyDescent="0.25">
      <c r="A52" s="166"/>
      <c r="B52" s="231">
        <f t="shared" si="4"/>
        <v>55</v>
      </c>
      <c r="C52" s="168"/>
      <c r="D52" s="202"/>
      <c r="E52" s="202"/>
      <c r="F52" s="176"/>
      <c r="G52" s="204"/>
      <c r="H52" s="174"/>
      <c r="I52" s="206"/>
      <c r="J52" s="174"/>
      <c r="K52" s="174"/>
      <c r="L52" s="174"/>
      <c r="M52" s="204"/>
      <c r="N52" s="205"/>
      <c r="O52" s="174"/>
      <c r="P52" s="206"/>
      <c r="Q52" s="174"/>
      <c r="R52" s="174"/>
      <c r="S52" s="148"/>
      <c r="T52" s="148"/>
      <c r="U52" s="148"/>
      <c r="V52" s="148"/>
      <c r="W52" s="148"/>
      <c r="X52" s="148"/>
      <c r="Y52" s="148"/>
      <c r="Z52" s="148"/>
      <c r="AA52" s="148"/>
    </row>
    <row r="53" spans="1:27" x14ac:dyDescent="0.25">
      <c r="A53" s="166"/>
      <c r="B53" s="231">
        <f t="shared" si="4"/>
        <v>56</v>
      </c>
      <c r="C53" s="168"/>
      <c r="D53" s="202"/>
      <c r="E53" s="202"/>
      <c r="F53" s="176"/>
      <c r="G53" s="204"/>
      <c r="H53" s="174"/>
      <c r="I53" s="206"/>
      <c r="J53" s="174"/>
      <c r="K53" s="174"/>
      <c r="L53" s="174"/>
      <c r="M53" s="204"/>
      <c r="N53" s="205"/>
      <c r="O53" s="174"/>
      <c r="P53" s="206"/>
      <c r="Q53" s="174"/>
      <c r="R53" s="174"/>
      <c r="S53" s="148"/>
      <c r="T53" s="148"/>
      <c r="U53" s="148"/>
      <c r="V53" s="148"/>
      <c r="W53" s="148"/>
      <c r="X53" s="148"/>
      <c r="Y53" s="148"/>
      <c r="Z53" s="148"/>
      <c r="AA53" s="148"/>
    </row>
    <row r="54" spans="1:27" x14ac:dyDescent="0.25">
      <c r="A54" s="166"/>
      <c r="B54" s="231">
        <f t="shared" si="4"/>
        <v>57</v>
      </c>
      <c r="C54" s="168"/>
      <c r="D54" s="202"/>
      <c r="E54" s="202"/>
      <c r="F54" s="176"/>
      <c r="G54" s="204"/>
      <c r="H54" s="174"/>
      <c r="I54" s="206"/>
      <c r="J54" s="174"/>
      <c r="K54" s="174"/>
      <c r="L54" s="174"/>
      <c r="M54" s="204"/>
      <c r="N54" s="205"/>
      <c r="O54" s="174"/>
      <c r="P54" s="206"/>
      <c r="Q54" s="174"/>
      <c r="R54" s="174"/>
      <c r="S54" s="148"/>
      <c r="T54" s="148"/>
      <c r="U54" s="148"/>
      <c r="V54" s="148"/>
      <c r="W54" s="148"/>
      <c r="X54" s="148"/>
      <c r="Y54" s="148"/>
      <c r="Z54" s="148"/>
      <c r="AA54" s="148"/>
    </row>
    <row r="55" spans="1:27" x14ac:dyDescent="0.25">
      <c r="A55" s="166"/>
      <c r="B55" s="231">
        <f t="shared" si="4"/>
        <v>58</v>
      </c>
      <c r="C55" s="168"/>
      <c r="D55" s="202"/>
      <c r="E55" s="202"/>
      <c r="F55" s="176"/>
      <c r="G55" s="204"/>
      <c r="H55" s="174"/>
      <c r="I55" s="206"/>
      <c r="J55" s="174"/>
      <c r="K55" s="174"/>
      <c r="L55" s="174"/>
      <c r="M55" s="204"/>
      <c r="N55" s="205"/>
      <c r="O55" s="174"/>
      <c r="P55" s="206"/>
      <c r="Q55" s="174"/>
      <c r="R55" s="174"/>
      <c r="S55" s="148"/>
      <c r="T55" s="148"/>
      <c r="U55" s="148"/>
      <c r="V55" s="148"/>
      <c r="W55" s="148"/>
      <c r="X55" s="148"/>
      <c r="Y55" s="148"/>
      <c r="Z55" s="148"/>
      <c r="AA55" s="148"/>
    </row>
    <row r="56" spans="1:27" x14ac:dyDescent="0.25">
      <c r="A56" s="166"/>
      <c r="B56" s="231">
        <f t="shared" si="4"/>
        <v>59</v>
      </c>
      <c r="C56" s="168"/>
      <c r="D56" s="202"/>
      <c r="E56" s="202"/>
      <c r="F56" s="176"/>
      <c r="G56" s="204"/>
      <c r="H56" s="174"/>
      <c r="I56" s="206"/>
      <c r="J56" s="174"/>
      <c r="K56" s="174"/>
      <c r="L56" s="174"/>
      <c r="M56" s="204"/>
      <c r="N56" s="205"/>
      <c r="O56" s="174"/>
      <c r="P56" s="206"/>
      <c r="Q56" s="174"/>
      <c r="R56" s="174"/>
      <c r="S56" s="148"/>
      <c r="T56" s="148"/>
      <c r="U56" s="148"/>
      <c r="V56" s="148"/>
      <c r="W56" s="148"/>
      <c r="X56" s="148"/>
      <c r="Y56" s="148"/>
      <c r="Z56" s="148"/>
      <c r="AA56" s="148"/>
    </row>
    <row r="57" spans="1:27" x14ac:dyDescent="0.25">
      <c r="A57" s="166"/>
      <c r="B57" s="231">
        <f t="shared" si="4"/>
        <v>60</v>
      </c>
      <c r="C57" s="168"/>
      <c r="D57" s="202"/>
      <c r="E57" s="202"/>
      <c r="F57" s="176"/>
      <c r="G57" s="204"/>
      <c r="H57" s="174"/>
      <c r="I57" s="206"/>
      <c r="J57" s="174"/>
      <c r="K57" s="174"/>
      <c r="L57" s="174"/>
      <c r="M57" s="204"/>
      <c r="N57" s="205"/>
      <c r="O57" s="174"/>
      <c r="P57" s="206"/>
      <c r="Q57" s="174"/>
      <c r="R57" s="174"/>
      <c r="S57" s="148"/>
      <c r="T57" s="148"/>
      <c r="U57" s="148"/>
      <c r="V57" s="148"/>
      <c r="W57" s="148"/>
      <c r="X57" s="148"/>
      <c r="Y57" s="148"/>
      <c r="Z57" s="148"/>
      <c r="AA57" s="148"/>
    </row>
    <row r="58" spans="1:27" x14ac:dyDescent="0.25">
      <c r="A58" s="166"/>
      <c r="B58" s="231">
        <f t="shared" si="4"/>
        <v>61</v>
      </c>
      <c r="C58" s="168"/>
      <c r="D58" s="202"/>
      <c r="E58" s="202"/>
      <c r="F58" s="176"/>
      <c r="G58" s="204"/>
      <c r="H58" s="174"/>
      <c r="I58" s="206"/>
      <c r="J58" s="174"/>
      <c r="K58" s="174"/>
      <c r="L58" s="174"/>
      <c r="M58" s="204"/>
      <c r="N58" s="205"/>
      <c r="O58" s="174"/>
      <c r="P58" s="206"/>
      <c r="Q58" s="174"/>
      <c r="R58" s="174"/>
      <c r="S58" s="148"/>
      <c r="T58" s="148"/>
      <c r="U58" s="148"/>
      <c r="V58" s="148"/>
      <c r="W58" s="148"/>
      <c r="X58" s="148"/>
      <c r="Y58" s="148"/>
      <c r="Z58" s="148"/>
      <c r="AA58" s="148"/>
    </row>
    <row r="59" spans="1:27" x14ac:dyDescent="0.25">
      <c r="A59" s="34" t="s">
        <v>56</v>
      </c>
      <c r="B59" s="231">
        <f t="shared" si="4"/>
        <v>62</v>
      </c>
      <c r="C59" s="168"/>
      <c r="D59" s="202"/>
      <c r="E59" s="202"/>
      <c r="F59" s="176"/>
      <c r="G59" s="204"/>
      <c r="H59" s="174"/>
      <c r="I59" s="206"/>
      <c r="J59" s="174"/>
      <c r="K59" s="174"/>
      <c r="L59" s="174"/>
      <c r="M59" s="204"/>
      <c r="N59" s="205"/>
      <c r="O59" s="174"/>
      <c r="P59" s="206"/>
      <c r="Q59" s="174"/>
      <c r="R59" s="174"/>
      <c r="S59" s="148"/>
      <c r="T59" s="148"/>
      <c r="U59" s="148"/>
      <c r="V59" s="148"/>
      <c r="W59" s="148"/>
      <c r="X59" s="148"/>
      <c r="Y59" s="148"/>
      <c r="Z59" s="148"/>
      <c r="AA59" s="148"/>
    </row>
    <row r="60" spans="1:27" ht="15.75" thickBot="1" x14ac:dyDescent="0.3">
      <c r="A60" s="34" t="s">
        <v>70</v>
      </c>
      <c r="B60" s="231">
        <f t="shared" si="4"/>
        <v>63</v>
      </c>
      <c r="C60" s="168"/>
      <c r="D60" s="202"/>
      <c r="E60" s="202"/>
      <c r="F60" s="176"/>
      <c r="G60" s="204"/>
      <c r="H60" s="174"/>
      <c r="I60" s="206"/>
      <c r="J60" s="174"/>
      <c r="K60" s="174"/>
      <c r="L60" s="174"/>
      <c r="M60" s="204"/>
      <c r="N60" s="174"/>
      <c r="O60" s="174"/>
      <c r="P60" s="203"/>
      <c r="Q60" s="174"/>
      <c r="R60" s="174"/>
      <c r="S60" s="148"/>
      <c r="T60" s="148"/>
      <c r="U60" s="148"/>
      <c r="V60" s="148"/>
      <c r="W60" s="148"/>
      <c r="X60" s="148"/>
      <c r="Y60" s="148"/>
      <c r="Z60" s="148"/>
      <c r="AA60" s="148"/>
    </row>
    <row r="61" spans="1:27" ht="15.75" thickBot="1" x14ac:dyDescent="0.3">
      <c r="A61" s="325" t="s">
        <v>49</v>
      </c>
      <c r="B61" s="325"/>
      <c r="C61" s="232">
        <f>SUM(C44:C60)</f>
        <v>250</v>
      </c>
      <c r="D61" s="232">
        <f t="shared" ref="D61:R61" si="5">SUM(D44:D60)</f>
        <v>0</v>
      </c>
      <c r="E61" s="232">
        <f t="shared" si="5"/>
        <v>0</v>
      </c>
      <c r="F61" s="232">
        <f t="shared" si="5"/>
        <v>30</v>
      </c>
      <c r="G61" s="233">
        <f t="shared" si="5"/>
        <v>0</v>
      </c>
      <c r="H61" s="233">
        <f t="shared" si="5"/>
        <v>0</v>
      </c>
      <c r="I61" s="234">
        <f t="shared" si="5"/>
        <v>0</v>
      </c>
      <c r="J61" s="233">
        <f t="shared" si="5"/>
        <v>0</v>
      </c>
      <c r="K61" s="233">
        <f t="shared" si="5"/>
        <v>0</v>
      </c>
      <c r="L61" s="233">
        <f t="shared" si="5"/>
        <v>0</v>
      </c>
      <c r="M61" s="233">
        <f t="shared" si="5"/>
        <v>0</v>
      </c>
      <c r="N61" s="233">
        <f t="shared" si="5"/>
        <v>0</v>
      </c>
      <c r="O61" s="233">
        <f t="shared" si="5"/>
        <v>0</v>
      </c>
      <c r="P61" s="233">
        <f t="shared" si="5"/>
        <v>0</v>
      </c>
      <c r="Q61" s="233">
        <f t="shared" si="5"/>
        <v>0</v>
      </c>
      <c r="R61" s="233">
        <f t="shared" si="5"/>
        <v>0</v>
      </c>
      <c r="S61" s="210"/>
      <c r="T61" s="210"/>
      <c r="U61" s="210"/>
      <c r="V61" s="210"/>
      <c r="W61" s="210"/>
      <c r="X61" s="210"/>
      <c r="Y61" s="210"/>
      <c r="Z61" s="210"/>
      <c r="AA61" s="210"/>
    </row>
    <row r="62" spans="1:27" ht="15.75" thickBot="1" x14ac:dyDescent="0.3">
      <c r="A62" s="315" t="s">
        <v>50</v>
      </c>
      <c r="B62" s="315"/>
      <c r="C62" s="211">
        <f>C22+C43-C61</f>
        <v>-4789</v>
      </c>
      <c r="D62" s="211">
        <f t="shared" ref="D62:R62" si="6">D22+D43-D61</f>
        <v>4962</v>
      </c>
      <c r="E62" s="211">
        <f t="shared" si="6"/>
        <v>9560</v>
      </c>
      <c r="F62" s="211">
        <f t="shared" si="6"/>
        <v>6079</v>
      </c>
      <c r="G62" s="213">
        <f t="shared" si="6"/>
        <v>547.21200000000033</v>
      </c>
      <c r="H62" s="213">
        <f t="shared" si="6"/>
        <v>0</v>
      </c>
      <c r="I62" s="212">
        <f t="shared" si="6"/>
        <v>80.690000000024156</v>
      </c>
      <c r="J62" s="213">
        <f t="shared" si="6"/>
        <v>1944.3199999998906</v>
      </c>
      <c r="K62" s="213">
        <f t="shared" si="6"/>
        <v>-4198.0499999999884</v>
      </c>
      <c r="L62" s="213">
        <f t="shared" si="6"/>
        <v>24534</v>
      </c>
      <c r="M62" s="213">
        <f t="shared" si="6"/>
        <v>17777.950000000012</v>
      </c>
      <c r="N62" s="213">
        <f t="shared" si="6"/>
        <v>12361.510000000002</v>
      </c>
      <c r="O62" s="213">
        <f t="shared" si="6"/>
        <v>0</v>
      </c>
      <c r="P62" s="213">
        <f t="shared" si="6"/>
        <v>0</v>
      </c>
      <c r="Q62" s="213">
        <f t="shared" si="6"/>
        <v>3779.4700000000048</v>
      </c>
      <c r="R62" s="213">
        <f t="shared" si="6"/>
        <v>411.01999999999572</v>
      </c>
      <c r="S62" s="210"/>
      <c r="T62" s="210"/>
      <c r="U62" s="210"/>
      <c r="V62" s="210"/>
      <c r="W62" s="210"/>
      <c r="X62" s="210"/>
      <c r="Y62" s="210"/>
      <c r="Z62" s="210"/>
      <c r="AA62" s="210"/>
    </row>
    <row r="63" spans="1:27" x14ac:dyDescent="0.25">
      <c r="A63" s="210"/>
      <c r="B63" s="210"/>
      <c r="C63" s="210"/>
      <c r="D63" s="210"/>
      <c r="E63" s="210"/>
      <c r="F63" s="210"/>
      <c r="G63" s="214"/>
      <c r="H63" s="214"/>
      <c r="I63" s="214"/>
      <c r="J63" s="214"/>
      <c r="K63" s="214"/>
      <c r="L63" s="214"/>
      <c r="M63" s="214"/>
      <c r="N63" s="214"/>
      <c r="O63" s="214"/>
      <c r="P63" s="214"/>
      <c r="Q63" s="214"/>
      <c r="R63" s="214"/>
      <c r="S63" s="210"/>
      <c r="T63" s="210"/>
      <c r="U63" s="210"/>
      <c r="V63" s="210"/>
      <c r="W63" s="210"/>
      <c r="X63" s="210"/>
      <c r="Y63" s="210"/>
      <c r="Z63" s="210"/>
      <c r="AA63" s="210"/>
    </row>
    <row r="65" spans="1:27" ht="24.75" x14ac:dyDescent="0.5">
      <c r="A65" s="215"/>
      <c r="B65" s="210"/>
      <c r="C65" s="210"/>
      <c r="D65" s="210"/>
      <c r="E65" s="210"/>
      <c r="F65" s="210"/>
      <c r="G65" s="214"/>
      <c r="H65" s="214"/>
      <c r="I65" s="214"/>
      <c r="J65" s="214"/>
      <c r="K65" s="214"/>
      <c r="L65" s="214"/>
      <c r="M65" s="214"/>
      <c r="N65" s="214"/>
      <c r="O65" s="291"/>
      <c r="P65" s="291"/>
      <c r="Q65" s="291"/>
      <c r="R65" s="291"/>
      <c r="S65" s="210"/>
      <c r="T65" s="210"/>
      <c r="U65" s="210"/>
      <c r="V65" s="210"/>
      <c r="W65" s="210"/>
      <c r="X65" s="210"/>
      <c r="Y65" s="210"/>
      <c r="Z65" s="210"/>
      <c r="AA65" s="210"/>
    </row>
    <row r="66" spans="1:27" ht="24.75" x14ac:dyDescent="0.5">
      <c r="A66" s="215" t="s">
        <v>51</v>
      </c>
      <c r="B66" s="210"/>
      <c r="C66" s="210"/>
      <c r="D66" s="210"/>
      <c r="E66" s="210"/>
      <c r="F66" s="210"/>
      <c r="G66" s="214"/>
      <c r="H66" s="214"/>
      <c r="I66" s="214"/>
      <c r="J66" s="214"/>
      <c r="K66" s="214"/>
      <c r="L66" s="214"/>
      <c r="M66" s="214"/>
      <c r="N66" s="214"/>
      <c r="O66" s="291"/>
      <c r="P66" s="291"/>
      <c r="Q66" s="291"/>
      <c r="R66" s="291"/>
      <c r="S66" s="210"/>
      <c r="T66" s="210"/>
      <c r="U66" s="210"/>
      <c r="V66" s="210"/>
      <c r="W66" s="210"/>
      <c r="X66" s="210"/>
      <c r="Y66" s="210"/>
      <c r="Z66" s="210"/>
      <c r="AA66" s="210"/>
    </row>
    <row r="68" spans="1:27" x14ac:dyDescent="0.25">
      <c r="A68" s="210"/>
      <c r="B68" s="210"/>
      <c r="C68" s="210"/>
      <c r="D68" s="210"/>
      <c r="E68" s="210"/>
      <c r="F68" s="210"/>
      <c r="G68" s="214"/>
      <c r="H68" s="214"/>
      <c r="I68" s="214"/>
      <c r="J68" s="214"/>
      <c r="K68" s="214"/>
      <c r="L68" s="214"/>
      <c r="M68" s="214"/>
      <c r="N68" s="214"/>
      <c r="O68" s="214"/>
      <c r="P68" s="214"/>
      <c r="Q68" s="214"/>
      <c r="R68" s="214"/>
      <c r="S68" s="210"/>
      <c r="T68" s="210"/>
      <c r="U68" s="210"/>
      <c r="V68" s="210"/>
      <c r="W68" s="210"/>
      <c r="X68" s="210"/>
      <c r="Y68" s="210"/>
      <c r="Z68" s="210"/>
      <c r="AA68" s="210"/>
    </row>
    <row r="238" spans="4:4" x14ac:dyDescent="0.25">
      <c r="D238" s="216" t="s">
        <v>52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3:B43"/>
    <mergeCell ref="A61:B61"/>
    <mergeCell ref="A62:B62"/>
    <mergeCell ref="O65:R6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8"/>
  <sheetViews>
    <sheetView rightToLeft="1" workbookViewId="0">
      <pane ySplit="4" topLeftCell="A53" activePane="bottomLeft" state="frozen"/>
      <selection pane="bottomLeft" activeCell="O8" sqref="O8"/>
    </sheetView>
  </sheetViews>
  <sheetFormatPr defaultRowHeight="15" x14ac:dyDescent="0.25"/>
  <cols>
    <col min="1" max="1" width="45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11</v>
      </c>
      <c r="B1" s="262" t="s">
        <v>0</v>
      </c>
      <c r="C1" s="263"/>
      <c r="D1" s="263"/>
      <c r="E1" s="263"/>
      <c r="F1" s="263"/>
      <c r="G1" s="263"/>
      <c r="H1" s="264"/>
      <c r="I1" s="265"/>
      <c r="J1" s="13"/>
      <c r="K1" s="266" t="s">
        <v>1</v>
      </c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321" t="s">
        <v>5</v>
      </c>
      <c r="I2" s="321" t="s">
        <v>6</v>
      </c>
      <c r="J2" s="321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235" t="s">
        <v>9</v>
      </c>
      <c r="E3" s="11" t="s">
        <v>10</v>
      </c>
      <c r="F3" s="11" t="s">
        <v>11</v>
      </c>
      <c r="G3" s="12" t="s">
        <v>12</v>
      </c>
      <c r="H3" s="322"/>
      <c r="I3" s="322"/>
      <c r="J3" s="323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43</v>
      </c>
      <c r="C4" s="23">
        <f>'[1]10'!C62</f>
        <v>-4789</v>
      </c>
      <c r="D4" s="237">
        <f>'[1]10'!D62</f>
        <v>4962</v>
      </c>
      <c r="E4" s="23">
        <f>'[1]10'!E62</f>
        <v>9560</v>
      </c>
      <c r="F4" s="23">
        <f>'[1]10'!F62</f>
        <v>6079</v>
      </c>
      <c r="G4" s="23" t="e">
        <f>'[1]10'!#REF!</f>
        <v>#REF!</v>
      </c>
      <c r="H4" s="30">
        <f>'[1]10'!G62</f>
        <v>547.21200000000033</v>
      </c>
      <c r="I4" s="30">
        <f>'[1]10'!H62</f>
        <v>0</v>
      </c>
      <c r="J4" s="30">
        <f>'[1]10'!H62</f>
        <v>0</v>
      </c>
      <c r="K4" s="30">
        <f>'[1]10'!I62</f>
        <v>80.690000000024156</v>
      </c>
      <c r="L4" s="30">
        <f>'[1]10'!J62</f>
        <v>1944.3199999998906</v>
      </c>
      <c r="M4" s="30">
        <f>'[1]10'!K62</f>
        <v>-4198.0499999999884</v>
      </c>
      <c r="N4" s="30">
        <f>'[1]10'!L62</f>
        <v>24534</v>
      </c>
      <c r="O4" s="30">
        <f>'[1]10'!M62</f>
        <v>17777.950000000012</v>
      </c>
      <c r="P4" s="30">
        <f>'[1]10'!N62</f>
        <v>12361.510000000002</v>
      </c>
      <c r="Q4" s="30">
        <f>'[1]10'!O62</f>
        <v>0</v>
      </c>
      <c r="R4" s="30">
        <f>'[1]10'!P62</f>
        <v>0</v>
      </c>
      <c r="S4" s="30">
        <f>'[1]10'!Q62</f>
        <v>3779.4700000000048</v>
      </c>
      <c r="T4" s="30">
        <f>'[1]10'!R62</f>
        <v>411.01999999999572</v>
      </c>
      <c r="U4" s="238" t="e">
        <f>'[1]10'!#REF!</f>
        <v>#REF!</v>
      </c>
      <c r="V4" s="238" t="e">
        <f>'[1]10'!#REF!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112</v>
      </c>
      <c r="B5" s="35">
        <f>B4+1</f>
        <v>44</v>
      </c>
      <c r="C5" s="36"/>
      <c r="D5" s="73"/>
      <c r="E5" s="37"/>
      <c r="F5" s="39"/>
      <c r="G5" s="40"/>
      <c r="H5" s="41"/>
      <c r="I5" s="46"/>
      <c r="J5" s="45"/>
      <c r="K5" s="44"/>
      <c r="L5" s="41"/>
      <c r="M5" s="45">
        <v>25000</v>
      </c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112</v>
      </c>
      <c r="B6" s="35">
        <f t="shared" ref="B6:B20" si="0">B5+1</f>
        <v>45</v>
      </c>
      <c r="C6" s="36"/>
      <c r="D6" s="73"/>
      <c r="E6" s="37"/>
      <c r="F6" s="39"/>
      <c r="G6" s="40"/>
      <c r="H6" s="41"/>
      <c r="I6" s="46"/>
      <c r="J6" s="45"/>
      <c r="K6" s="44"/>
      <c r="L6" s="41"/>
      <c r="M6" s="45">
        <v>10022</v>
      </c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113</v>
      </c>
      <c r="B7" s="35">
        <f t="shared" si="0"/>
        <v>46</v>
      </c>
      <c r="C7" s="36"/>
      <c r="D7" s="73">
        <v>165</v>
      </c>
      <c r="E7" s="37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114</v>
      </c>
      <c r="B8" s="35">
        <f t="shared" si="0"/>
        <v>47</v>
      </c>
      <c r="C8" s="36"/>
      <c r="D8" s="73">
        <v>10000</v>
      </c>
      <c r="E8" s="37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114</v>
      </c>
      <c r="B9" s="35">
        <f t="shared" si="0"/>
        <v>48</v>
      </c>
      <c r="C9" s="36"/>
      <c r="D9" s="73">
        <v>10000</v>
      </c>
      <c r="E9" s="37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22</v>
      </c>
      <c r="B10" s="35">
        <f t="shared" si="0"/>
        <v>49</v>
      </c>
      <c r="C10" s="36"/>
      <c r="D10" s="38"/>
      <c r="E10" s="37">
        <v>3035</v>
      </c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22</v>
      </c>
      <c r="B11" s="35">
        <f t="shared" si="0"/>
        <v>50</v>
      </c>
      <c r="C11" s="36"/>
      <c r="D11" s="38"/>
      <c r="E11" s="37">
        <v>5765</v>
      </c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22</v>
      </c>
      <c r="B12" s="35">
        <f t="shared" si="0"/>
        <v>51</v>
      </c>
      <c r="C12" s="36"/>
      <c r="D12" s="73"/>
      <c r="E12" s="37">
        <v>80</v>
      </c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23</v>
      </c>
      <c r="B13" s="35">
        <f t="shared" si="0"/>
        <v>52</v>
      </c>
      <c r="C13" s="36"/>
      <c r="D13" s="73"/>
      <c r="E13" s="37"/>
      <c r="F13" s="39">
        <v>770</v>
      </c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53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54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22</v>
      </c>
      <c r="B16" s="35">
        <f t="shared" si="0"/>
        <v>55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22</v>
      </c>
      <c r="B17" s="35">
        <f t="shared" si="0"/>
        <v>56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23</v>
      </c>
      <c r="B18" s="35">
        <f t="shared" si="0"/>
        <v>57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29</v>
      </c>
      <c r="B19" s="35">
        <f t="shared" si="0"/>
        <v>58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34" t="s">
        <v>30</v>
      </c>
      <c r="B20" s="35">
        <f t="shared" si="0"/>
        <v>59</v>
      </c>
      <c r="C20" s="36"/>
      <c r="D20" s="73"/>
      <c r="E20" s="260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51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83" t="s">
        <v>31</v>
      </c>
      <c r="B21" s="284"/>
      <c r="C21" s="52">
        <f t="shared" ref="C21:V21" si="1">SUM(C4:C20)</f>
        <v>-4789</v>
      </c>
      <c r="D21" s="52">
        <f t="shared" si="1"/>
        <v>25127</v>
      </c>
      <c r="E21" s="53">
        <f t="shared" si="1"/>
        <v>18440</v>
      </c>
      <c r="F21" s="52">
        <f t="shared" si="1"/>
        <v>6849</v>
      </c>
      <c r="G21" s="54" t="e">
        <f t="shared" si="1"/>
        <v>#REF!</v>
      </c>
      <c r="H21" s="30">
        <f t="shared" si="1"/>
        <v>547.21200000000033</v>
      </c>
      <c r="I21" s="27">
        <f t="shared" si="1"/>
        <v>0</v>
      </c>
      <c r="J21" s="30">
        <f t="shared" si="1"/>
        <v>0</v>
      </c>
      <c r="K21" s="29">
        <f t="shared" si="1"/>
        <v>80.690000000024156</v>
      </c>
      <c r="L21" s="30">
        <f t="shared" si="1"/>
        <v>1944.3199999998906</v>
      </c>
      <c r="M21" s="30">
        <f t="shared" si="1"/>
        <v>30823.950000000012</v>
      </c>
      <c r="N21" s="30">
        <f t="shared" si="1"/>
        <v>24534</v>
      </c>
      <c r="O21" s="27">
        <f t="shared" si="1"/>
        <v>17777.950000000012</v>
      </c>
      <c r="P21" s="30">
        <f t="shared" si="1"/>
        <v>12361.510000000002</v>
      </c>
      <c r="Q21" s="30">
        <f t="shared" si="1"/>
        <v>0</v>
      </c>
      <c r="R21" s="30">
        <f t="shared" si="1"/>
        <v>0</v>
      </c>
      <c r="S21" s="30">
        <f t="shared" si="1"/>
        <v>3779.4700000000048</v>
      </c>
      <c r="T21" s="30">
        <f t="shared" si="1"/>
        <v>411.01999999999572</v>
      </c>
      <c r="U21" s="52" t="e">
        <f t="shared" si="1"/>
        <v>#REF!</v>
      </c>
      <c r="V21" s="52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55" t="s">
        <v>32</v>
      </c>
      <c r="B22" s="56">
        <v>20</v>
      </c>
      <c r="C22" s="56"/>
      <c r="D22" s="57"/>
      <c r="E22" s="58"/>
      <c r="F22" s="59"/>
      <c r="G22" s="60"/>
      <c r="H22" s="64"/>
      <c r="I22" s="66"/>
      <c r="J22" s="65"/>
      <c r="K22" s="63"/>
      <c r="L22" s="64"/>
      <c r="M22" s="65"/>
      <c r="N22" s="65"/>
      <c r="O22" s="66"/>
      <c r="P22" s="65"/>
      <c r="Q22" s="67"/>
      <c r="R22" s="64"/>
      <c r="S22" s="65"/>
      <c r="T22" s="65"/>
      <c r="U22" s="69"/>
      <c r="V22" s="70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34</v>
      </c>
      <c r="B23" s="71">
        <f>B22+1</f>
        <v>21</v>
      </c>
      <c r="C23" s="72">
        <v>5000</v>
      </c>
      <c r="D23" s="37">
        <v>-5000</v>
      </c>
      <c r="E23" s="73"/>
      <c r="F23" s="39"/>
      <c r="G23" s="40"/>
      <c r="H23" s="41"/>
      <c r="I23" s="46"/>
      <c r="J23" s="45"/>
      <c r="K23" s="44"/>
      <c r="L23" s="41"/>
      <c r="M23" s="45"/>
      <c r="N23" s="45"/>
      <c r="O23" s="46"/>
      <c r="P23" s="45"/>
      <c r="Q23" s="47"/>
      <c r="R23" s="41"/>
      <c r="S23" s="45"/>
      <c r="T23" s="45"/>
      <c r="U23" s="74"/>
      <c r="V23" s="75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36</v>
      </c>
      <c r="B24" s="71">
        <f t="shared" ref="B24:B41" si="2">B23+1</f>
        <v>22</v>
      </c>
      <c r="C24" s="72"/>
      <c r="D24" s="37"/>
      <c r="E24" s="73">
        <v>-14025</v>
      </c>
      <c r="F24" s="39"/>
      <c r="G24" s="40"/>
      <c r="H24" s="41"/>
      <c r="I24" s="46"/>
      <c r="J24" s="45"/>
      <c r="K24" s="44"/>
      <c r="L24" s="41">
        <v>14025</v>
      </c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38</v>
      </c>
      <c r="B25" s="71">
        <f t="shared" si="2"/>
        <v>23</v>
      </c>
      <c r="C25" s="72"/>
      <c r="D25" s="37"/>
      <c r="E25" s="73"/>
      <c r="F25" s="39"/>
      <c r="G25" s="40"/>
      <c r="H25" s="41">
        <v>-450</v>
      </c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>
        <v>450</v>
      </c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37</v>
      </c>
      <c r="B26" s="71">
        <f t="shared" si="2"/>
        <v>24</v>
      </c>
      <c r="C26" s="72"/>
      <c r="D26" s="37"/>
      <c r="E26" s="73"/>
      <c r="F26" s="39">
        <v>-6767</v>
      </c>
      <c r="G26" s="40"/>
      <c r="H26" s="41"/>
      <c r="I26" s="46"/>
      <c r="J26" s="45"/>
      <c r="K26" s="44"/>
      <c r="L26" s="41"/>
      <c r="M26" s="45">
        <v>6767</v>
      </c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115</v>
      </c>
      <c r="B27" s="71">
        <f t="shared" si="2"/>
        <v>25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115</v>
      </c>
      <c r="B28" s="71">
        <f t="shared" si="2"/>
        <v>26</v>
      </c>
      <c r="C28" s="72">
        <v>5000</v>
      </c>
      <c r="D28" s="37">
        <v>-5000</v>
      </c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27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28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29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30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31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34</v>
      </c>
      <c r="B34" s="71">
        <f t="shared" si="2"/>
        <v>32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35</v>
      </c>
      <c r="B35" s="71">
        <f t="shared" si="2"/>
        <v>33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34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35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36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37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39</v>
      </c>
      <c r="B40" s="71">
        <f t="shared" si="2"/>
        <v>38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40</v>
      </c>
      <c r="B41" s="71">
        <f t="shared" si="2"/>
        <v>39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85"/>
      <c r="B42" s="286"/>
      <c r="C42" s="76">
        <f t="shared" ref="C42:V42" si="3">SUM(C22:C41)</f>
        <v>10000</v>
      </c>
      <c r="D42" s="77">
        <f t="shared" si="3"/>
        <v>-10000</v>
      </c>
      <c r="E42" s="78">
        <f t="shared" si="3"/>
        <v>-14025</v>
      </c>
      <c r="F42" s="77">
        <f t="shared" si="3"/>
        <v>-6767</v>
      </c>
      <c r="G42" s="79">
        <f t="shared" si="3"/>
        <v>0</v>
      </c>
      <c r="H42" s="239">
        <f t="shared" si="3"/>
        <v>-450</v>
      </c>
      <c r="I42" s="239">
        <f t="shared" si="3"/>
        <v>0</v>
      </c>
      <c r="J42" s="80">
        <f>SUM(J22:J41)</f>
        <v>0</v>
      </c>
      <c r="K42" s="240">
        <f t="shared" si="3"/>
        <v>0</v>
      </c>
      <c r="L42" s="80">
        <f t="shared" si="3"/>
        <v>14025</v>
      </c>
      <c r="M42" s="80">
        <f t="shared" si="3"/>
        <v>6767</v>
      </c>
      <c r="N42" s="80">
        <f t="shared" si="3"/>
        <v>0</v>
      </c>
      <c r="O42" s="239">
        <f t="shared" si="3"/>
        <v>0</v>
      </c>
      <c r="P42" s="80">
        <f t="shared" si="3"/>
        <v>0</v>
      </c>
      <c r="Q42" s="80">
        <f>SUM(Q22:Q41)</f>
        <v>0</v>
      </c>
      <c r="R42" s="80">
        <f>SUM(R22:R41)</f>
        <v>0</v>
      </c>
      <c r="S42" s="80">
        <f t="shared" si="3"/>
        <v>450</v>
      </c>
      <c r="T42" s="80">
        <f t="shared" si="3"/>
        <v>0</v>
      </c>
      <c r="U42" s="81">
        <f t="shared" si="3"/>
        <v>0</v>
      </c>
      <c r="V42" s="82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83" t="s">
        <v>41</v>
      </c>
      <c r="B43" s="84">
        <v>49</v>
      </c>
      <c r="C43" s="85"/>
      <c r="D43" s="86"/>
      <c r="E43" s="86"/>
      <c r="F43" s="87"/>
      <c r="G43" s="88"/>
      <c r="H43" s="92"/>
      <c r="I43" s="92"/>
      <c r="J43" s="91"/>
      <c r="K43" s="90"/>
      <c r="L43" s="91"/>
      <c r="M43" s="91"/>
      <c r="N43" s="91"/>
      <c r="O43" s="92"/>
      <c r="P43" s="91"/>
      <c r="Q43" s="91"/>
      <c r="R43" s="93"/>
      <c r="S43" s="91"/>
      <c r="T43" s="91"/>
      <c r="U43" s="95"/>
      <c r="V43" s="96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116</v>
      </c>
      <c r="B44" s="97">
        <f t="shared" ref="B44:B60" si="4">B43+1</f>
        <v>50</v>
      </c>
      <c r="C44" s="36"/>
      <c r="D44" s="73"/>
      <c r="E44" s="73"/>
      <c r="F44" s="37"/>
      <c r="G44" s="38"/>
      <c r="H44" s="46"/>
      <c r="I44" s="46"/>
      <c r="J44" s="45"/>
      <c r="K44" s="44">
        <v>3103</v>
      </c>
      <c r="L44" s="45"/>
      <c r="M44" s="45"/>
      <c r="N44" s="45"/>
      <c r="O44" s="46"/>
      <c r="P44" s="45"/>
      <c r="Q44" s="47"/>
      <c r="R44" s="41"/>
      <c r="S44" s="45"/>
      <c r="T44" s="45"/>
      <c r="U44" s="102"/>
      <c r="V44" s="10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117</v>
      </c>
      <c r="B45" s="97">
        <f t="shared" si="4"/>
        <v>51</v>
      </c>
      <c r="C45" s="36">
        <v>2204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104"/>
      <c r="V45" s="10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118</v>
      </c>
      <c r="B46" s="97">
        <f t="shared" si="4"/>
        <v>52</v>
      </c>
      <c r="C46" s="36"/>
      <c r="D46" s="98"/>
      <c r="E46" s="98"/>
      <c r="F46" s="39"/>
      <c r="G46" s="99"/>
      <c r="H46" s="100"/>
      <c r="I46" s="100"/>
      <c r="J46" s="47"/>
      <c r="K46" s="101"/>
      <c r="L46" s="47">
        <v>7500</v>
      </c>
      <c r="M46" s="47"/>
      <c r="N46" s="47"/>
      <c r="O46" s="100"/>
      <c r="P46" s="106"/>
      <c r="Q46" s="47"/>
      <c r="R46" s="101"/>
      <c r="S46" s="47"/>
      <c r="T46" s="47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119</v>
      </c>
      <c r="B47" s="97">
        <f t="shared" si="4"/>
        <v>53</v>
      </c>
      <c r="C47" s="36"/>
      <c r="D47" s="98"/>
      <c r="E47" s="98"/>
      <c r="F47" s="39"/>
      <c r="G47" s="99"/>
      <c r="H47" s="100"/>
      <c r="I47" s="100"/>
      <c r="J47" s="47"/>
      <c r="K47" s="101"/>
      <c r="L47" s="47"/>
      <c r="M47" s="47"/>
      <c r="N47" s="47"/>
      <c r="O47" s="100"/>
      <c r="P47" s="106"/>
      <c r="Q47" s="47"/>
      <c r="R47" s="101"/>
      <c r="S47" s="47"/>
      <c r="T47" s="47">
        <v>216.92</v>
      </c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120</v>
      </c>
      <c r="B48" s="97">
        <f t="shared" si="4"/>
        <v>54</v>
      </c>
      <c r="C48" s="36"/>
      <c r="D48" s="98"/>
      <c r="E48" s="98"/>
      <c r="F48" s="39"/>
      <c r="G48" s="99"/>
      <c r="H48" s="100"/>
      <c r="I48" s="100"/>
      <c r="J48" s="47"/>
      <c r="K48" s="101">
        <v>720</v>
      </c>
      <c r="L48" s="47"/>
      <c r="M48" s="47"/>
      <c r="N48" s="47"/>
      <c r="O48" s="100"/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121</v>
      </c>
      <c r="B49" s="97">
        <f t="shared" si="4"/>
        <v>55</v>
      </c>
      <c r="C49" s="36">
        <v>600</v>
      </c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56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57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58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122</v>
      </c>
      <c r="B53" s="97">
        <f t="shared" si="4"/>
        <v>59</v>
      </c>
      <c r="C53" s="36"/>
      <c r="D53" s="98"/>
      <c r="E53" s="98">
        <v>50</v>
      </c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122</v>
      </c>
      <c r="B54" s="97">
        <f t="shared" si="4"/>
        <v>60</v>
      </c>
      <c r="C54" s="36"/>
      <c r="D54" s="98"/>
      <c r="E54" s="98">
        <v>100</v>
      </c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123</v>
      </c>
      <c r="B55" s="97">
        <f t="shared" si="4"/>
        <v>61</v>
      </c>
      <c r="C55" s="36">
        <v>200</v>
      </c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62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63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64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 t="s">
        <v>56</v>
      </c>
      <c r="B59" s="97">
        <f t="shared" si="4"/>
        <v>65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4" t="s">
        <v>57</v>
      </c>
      <c r="B60" s="97">
        <f t="shared" si="4"/>
        <v>66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87" t="s">
        <v>49</v>
      </c>
      <c r="B61" s="287"/>
      <c r="C61" s="110">
        <f t="shared" ref="C61:V61" si="5">SUM(C43:C60)</f>
        <v>3004</v>
      </c>
      <c r="D61" s="110">
        <f t="shared" si="5"/>
        <v>0</v>
      </c>
      <c r="E61" s="110">
        <f t="shared" si="5"/>
        <v>150</v>
      </c>
      <c r="F61" s="110">
        <f t="shared" si="5"/>
        <v>0</v>
      </c>
      <c r="G61" s="110">
        <f t="shared" si="5"/>
        <v>0</v>
      </c>
      <c r="H61" s="113">
        <f t="shared" si="5"/>
        <v>0</v>
      </c>
      <c r="I61" s="113">
        <f t="shared" si="5"/>
        <v>0</v>
      </c>
      <c r="J61" s="113">
        <f t="shared" si="5"/>
        <v>0</v>
      </c>
      <c r="K61" s="113">
        <f t="shared" si="5"/>
        <v>3823</v>
      </c>
      <c r="L61" s="113">
        <f t="shared" si="5"/>
        <v>7500</v>
      </c>
      <c r="M61" s="113">
        <f t="shared" si="5"/>
        <v>0</v>
      </c>
      <c r="N61" s="113">
        <f t="shared" si="5"/>
        <v>0</v>
      </c>
      <c r="O61" s="114">
        <f t="shared" si="5"/>
        <v>0</v>
      </c>
      <c r="P61" s="113">
        <f t="shared" si="5"/>
        <v>0</v>
      </c>
      <c r="Q61" s="113">
        <f t="shared" si="5"/>
        <v>0</v>
      </c>
      <c r="R61" s="113">
        <f t="shared" si="5"/>
        <v>0</v>
      </c>
      <c r="S61" s="113">
        <f t="shared" si="5"/>
        <v>0</v>
      </c>
      <c r="T61" s="113">
        <f t="shared" si="5"/>
        <v>216.92</v>
      </c>
      <c r="U61" s="115">
        <f t="shared" si="5"/>
        <v>0</v>
      </c>
      <c r="V61" s="116">
        <f t="shared" si="5"/>
        <v>0</v>
      </c>
    </row>
    <row r="62" spans="1:31" ht="15.75" thickBot="1" x14ac:dyDescent="0.3">
      <c r="A62" s="288" t="s">
        <v>50</v>
      </c>
      <c r="B62" s="288"/>
      <c r="C62" s="28">
        <f t="shared" ref="C62:V62" si="6">C21+C42-C61</f>
        <v>2207</v>
      </c>
      <c r="D62" s="28">
        <f t="shared" si="6"/>
        <v>15127</v>
      </c>
      <c r="E62" s="117">
        <f t="shared" si="6"/>
        <v>4265</v>
      </c>
      <c r="F62" s="28">
        <f t="shared" si="6"/>
        <v>82</v>
      </c>
      <c r="G62" s="118" t="e">
        <f t="shared" si="6"/>
        <v>#REF!</v>
      </c>
      <c r="H62" s="30">
        <f t="shared" si="6"/>
        <v>97.21200000000033</v>
      </c>
      <c r="I62" s="27">
        <f t="shared" si="6"/>
        <v>0</v>
      </c>
      <c r="J62" s="30">
        <f t="shared" si="6"/>
        <v>0</v>
      </c>
      <c r="K62" s="29">
        <f t="shared" si="6"/>
        <v>-3742.3099999999758</v>
      </c>
      <c r="L62" s="30">
        <f t="shared" si="6"/>
        <v>8469.3199999998906</v>
      </c>
      <c r="M62" s="30">
        <f t="shared" si="6"/>
        <v>37590.950000000012</v>
      </c>
      <c r="N62" s="30">
        <f t="shared" si="6"/>
        <v>24534</v>
      </c>
      <c r="O62" s="27">
        <f t="shared" si="6"/>
        <v>17777.950000000012</v>
      </c>
      <c r="P62" s="30">
        <f t="shared" si="6"/>
        <v>12361.510000000002</v>
      </c>
      <c r="Q62" s="119">
        <f t="shared" si="6"/>
        <v>0</v>
      </c>
      <c r="R62" s="119">
        <f t="shared" si="6"/>
        <v>0</v>
      </c>
      <c r="S62" s="30">
        <f t="shared" si="6"/>
        <v>4229.4700000000048</v>
      </c>
      <c r="T62" s="30">
        <f t="shared" si="6"/>
        <v>194.09999999999573</v>
      </c>
      <c r="U62" s="120" t="e">
        <f t="shared" si="6"/>
        <v>#REF!</v>
      </c>
      <c r="V62" s="120" t="e">
        <f t="shared" si="6"/>
        <v>#REF!</v>
      </c>
    </row>
    <row r="63" spans="1:31" ht="17.25" customHeight="1" x14ac:dyDescent="0.25"/>
    <row r="65" spans="1:20" ht="27" customHeight="1" x14ac:dyDescent="0.5">
      <c r="A65" s="126"/>
      <c r="Q65" s="317"/>
      <c r="R65" s="317"/>
      <c r="S65" s="317"/>
      <c r="T65" s="317"/>
    </row>
    <row r="66" spans="1:20" ht="21" customHeight="1" x14ac:dyDescent="0.5">
      <c r="A66" s="126" t="s">
        <v>51</v>
      </c>
      <c r="Q66" s="317"/>
      <c r="R66" s="317"/>
      <c r="S66" s="317"/>
      <c r="T66" s="317"/>
    </row>
    <row r="68" spans="1:20" x14ac:dyDescent="0.25">
      <c r="B68" s="127"/>
    </row>
    <row r="238" spans="4:4" x14ac:dyDescent="0.25">
      <c r="D238" s="121" t="s">
        <v>52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41"/>
  <sheetViews>
    <sheetView rightToLeft="1" tabSelected="1" workbookViewId="0">
      <pane ySplit="4" topLeftCell="A5" activePane="bottomLeft" state="frozen"/>
      <selection pane="bottomLeft" activeCell="H17" sqref="H17"/>
    </sheetView>
  </sheetViews>
  <sheetFormatPr defaultRowHeight="15" x14ac:dyDescent="0.25"/>
  <cols>
    <col min="1" max="1" width="52.8554687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12</v>
      </c>
      <c r="B1" s="262" t="s">
        <v>0</v>
      </c>
      <c r="C1" s="263"/>
      <c r="D1" s="263"/>
      <c r="E1" s="263"/>
      <c r="F1" s="263"/>
      <c r="G1" s="263"/>
      <c r="H1" s="264"/>
      <c r="I1" s="265"/>
      <c r="J1" s="13"/>
      <c r="K1" s="266" t="s">
        <v>1</v>
      </c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321" t="s">
        <v>5</v>
      </c>
      <c r="I2" s="321" t="s">
        <v>6</v>
      </c>
      <c r="J2" s="321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9" t="s">
        <v>9</v>
      </c>
      <c r="E3" s="10" t="s">
        <v>10</v>
      </c>
      <c r="F3" s="11" t="s">
        <v>11</v>
      </c>
      <c r="G3" s="12" t="s">
        <v>12</v>
      </c>
      <c r="H3" s="322"/>
      <c r="I3" s="322"/>
      <c r="J3" s="323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52</v>
      </c>
      <c r="C4" s="23">
        <f>'[1]11'!C62</f>
        <v>2207</v>
      </c>
      <c r="D4" s="23">
        <f>'[1]11'!D62</f>
        <v>15127</v>
      </c>
      <c r="E4" s="25">
        <f>'[1]11'!E62</f>
        <v>4265</v>
      </c>
      <c r="F4" s="23">
        <f>'[1]11'!F62</f>
        <v>82</v>
      </c>
      <c r="G4" s="23" t="e">
        <f>'[1]11'!G62</f>
        <v>#REF!</v>
      </c>
      <c r="H4" s="30">
        <f>'[1]11'!H62</f>
        <v>97.21200000000033</v>
      </c>
      <c r="I4" s="30">
        <f>'[1]11'!I62</f>
        <v>0</v>
      </c>
      <c r="J4" s="30">
        <f>'[1]11'!J62</f>
        <v>0</v>
      </c>
      <c r="K4" s="30">
        <f>'[1]11'!K62</f>
        <v>-3742.3099999999758</v>
      </c>
      <c r="L4" s="30">
        <f>'[1]11'!L62</f>
        <v>8469.3199999998906</v>
      </c>
      <c r="M4" s="30">
        <f>'[1]11'!M62</f>
        <v>37590.950000000012</v>
      </c>
      <c r="N4" s="30">
        <f>'[1]11'!N62</f>
        <v>24534</v>
      </c>
      <c r="O4" s="30">
        <f>'[1]11'!O62</f>
        <v>17777.950000000012</v>
      </c>
      <c r="P4" s="30">
        <f>'[1]11'!P62</f>
        <v>12361.510000000002</v>
      </c>
      <c r="Q4" s="30">
        <f>'[1]11'!Q62</f>
        <v>0</v>
      </c>
      <c r="R4" s="30">
        <f>'[1]11'!R62</f>
        <v>0</v>
      </c>
      <c r="S4" s="30">
        <f>'[1]11'!S62</f>
        <v>4229.4700000000048</v>
      </c>
      <c r="T4" s="30">
        <f>'[1]11'!T62</f>
        <v>194.09999999999573</v>
      </c>
      <c r="U4" s="238" t="e">
        <f>'[1]11'!U62</f>
        <v>#REF!</v>
      </c>
      <c r="V4" s="238" t="e">
        <f>'[1]11'!V62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 t="shared" ref="B5:B25" si="0">B4+1</f>
        <v>53</v>
      </c>
      <c r="C5" s="36"/>
      <c r="D5" s="37"/>
      <c r="E5" s="40">
        <v>1860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si="0"/>
        <v>54</v>
      </c>
      <c r="C6" s="36"/>
      <c r="D6" s="37"/>
      <c r="E6" s="40">
        <v>60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55</v>
      </c>
      <c r="C7" s="36"/>
      <c r="D7" s="37"/>
      <c r="E7" s="40"/>
      <c r="F7" s="39">
        <v>449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107</v>
      </c>
      <c r="B8" s="35">
        <f t="shared" si="0"/>
        <v>56</v>
      </c>
      <c r="C8" s="36"/>
      <c r="D8" s="37"/>
      <c r="E8" s="40"/>
      <c r="F8" s="39"/>
      <c r="G8" s="40"/>
      <c r="H8" s="41"/>
      <c r="I8" s="46"/>
      <c r="J8" s="45"/>
      <c r="K8" s="44">
        <v>1000</v>
      </c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57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58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59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60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61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62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63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64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65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66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67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68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69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70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71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72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73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83" t="s">
        <v>31</v>
      </c>
      <c r="B26" s="284"/>
      <c r="C26" s="52">
        <f t="shared" ref="C26:V26" si="1">SUM(C4:C25)</f>
        <v>2207</v>
      </c>
      <c r="D26" s="52">
        <f t="shared" si="1"/>
        <v>15127</v>
      </c>
      <c r="E26" s="259">
        <f t="shared" si="1"/>
        <v>6185</v>
      </c>
      <c r="F26" s="52">
        <f t="shared" si="1"/>
        <v>531</v>
      </c>
      <c r="G26" s="54" t="e">
        <f t="shared" si="1"/>
        <v>#REF!</v>
      </c>
      <c r="H26" s="30">
        <f t="shared" si="1"/>
        <v>97.21200000000033</v>
      </c>
      <c r="I26" s="27">
        <f t="shared" si="1"/>
        <v>0</v>
      </c>
      <c r="J26" s="30">
        <f t="shared" si="1"/>
        <v>0</v>
      </c>
      <c r="K26" s="29">
        <f t="shared" si="1"/>
        <v>-2742.3099999999758</v>
      </c>
      <c r="L26" s="30">
        <f t="shared" si="1"/>
        <v>8469.3199999998906</v>
      </c>
      <c r="M26" s="30">
        <f t="shared" si="1"/>
        <v>37590.950000000012</v>
      </c>
      <c r="N26" s="30">
        <f t="shared" si="1"/>
        <v>24534</v>
      </c>
      <c r="O26" s="27">
        <f t="shared" si="1"/>
        <v>17777.950000000012</v>
      </c>
      <c r="P26" s="30">
        <f t="shared" si="1"/>
        <v>12361.510000000002</v>
      </c>
      <c r="Q26" s="30">
        <f t="shared" si="1"/>
        <v>0</v>
      </c>
      <c r="R26" s="30">
        <f t="shared" si="1"/>
        <v>0</v>
      </c>
      <c r="S26" s="30">
        <f t="shared" si="1"/>
        <v>4229.4700000000048</v>
      </c>
      <c r="T26" s="30">
        <f t="shared" si="1"/>
        <v>194.09999999999573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26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35</v>
      </c>
      <c r="B28" s="71">
        <f>B27+1</f>
        <v>27</v>
      </c>
      <c r="C28" s="72"/>
      <c r="D28" s="37">
        <v>-14634</v>
      </c>
      <c r="E28" s="73"/>
      <c r="F28" s="39"/>
      <c r="G28" s="40"/>
      <c r="H28" s="41"/>
      <c r="I28" s="46"/>
      <c r="J28" s="45"/>
      <c r="K28" s="44">
        <v>14634</v>
      </c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36</v>
      </c>
      <c r="B29" s="71">
        <f>B28+1</f>
        <v>28</v>
      </c>
      <c r="C29" s="72"/>
      <c r="D29" s="37"/>
      <c r="E29" s="73">
        <v>-6185</v>
      </c>
      <c r="F29" s="39"/>
      <c r="G29" s="40"/>
      <c r="H29" s="41"/>
      <c r="I29" s="46"/>
      <c r="J29" s="45"/>
      <c r="K29" s="44"/>
      <c r="L29" s="41">
        <v>6185</v>
      </c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37</v>
      </c>
      <c r="B30" s="71">
        <f>B29+1</f>
        <v>29</v>
      </c>
      <c r="C30" s="72"/>
      <c r="D30" s="37"/>
      <c r="E30" s="73"/>
      <c r="F30" s="39">
        <v>-531</v>
      </c>
      <c r="G30" s="40"/>
      <c r="H30" s="41"/>
      <c r="I30" s="46"/>
      <c r="J30" s="45"/>
      <c r="K30" s="44"/>
      <c r="L30" s="41"/>
      <c r="M30" s="45">
        <v>531</v>
      </c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ref="B31:B47" si="2">B30+1</f>
        <v>30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31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32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33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34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35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36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37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38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34</v>
      </c>
      <c r="B40" s="71">
        <f t="shared" si="2"/>
        <v>39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35</v>
      </c>
      <c r="B41" s="71">
        <f t="shared" si="2"/>
        <v>40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36</v>
      </c>
      <c r="B42" s="71">
        <f t="shared" si="2"/>
        <v>41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37</v>
      </c>
      <c r="B43" s="71">
        <f t="shared" si="2"/>
        <v>42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38</v>
      </c>
      <c r="B44" s="71">
        <f t="shared" si="2"/>
        <v>43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/>
      <c r="B45" s="71">
        <f t="shared" si="2"/>
        <v>44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39</v>
      </c>
      <c r="B46" s="71">
        <f t="shared" si="2"/>
        <v>45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40</v>
      </c>
      <c r="B47" s="71">
        <f t="shared" si="2"/>
        <v>46</v>
      </c>
      <c r="C47" s="72"/>
      <c r="D47" s="37"/>
      <c r="E47" s="73"/>
      <c r="F47" s="39"/>
      <c r="G47" s="40"/>
      <c r="H47" s="41"/>
      <c r="I47" s="46"/>
      <c r="J47" s="45"/>
      <c r="K47" s="44"/>
      <c r="L47" s="41"/>
      <c r="M47" s="45"/>
      <c r="N47" s="45"/>
      <c r="O47" s="46"/>
      <c r="P47" s="45"/>
      <c r="Q47" s="47"/>
      <c r="R47" s="41"/>
      <c r="S47" s="45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85"/>
      <c r="B48" s="286"/>
      <c r="C48" s="76">
        <f t="shared" ref="C48:V48" si="3">SUM(C27:C47)</f>
        <v>0</v>
      </c>
      <c r="D48" s="77">
        <f t="shared" si="3"/>
        <v>-14634</v>
      </c>
      <c r="E48" s="78">
        <f t="shared" si="3"/>
        <v>-6185</v>
      </c>
      <c r="F48" s="77">
        <f t="shared" si="3"/>
        <v>-531</v>
      </c>
      <c r="G48" s="79">
        <f t="shared" si="3"/>
        <v>0</v>
      </c>
      <c r="H48" s="239">
        <f t="shared" si="3"/>
        <v>0</v>
      </c>
      <c r="I48" s="239">
        <f t="shared" si="3"/>
        <v>0</v>
      </c>
      <c r="J48" s="80">
        <f t="shared" si="3"/>
        <v>0</v>
      </c>
      <c r="K48" s="240">
        <f t="shared" si="3"/>
        <v>14634</v>
      </c>
      <c r="L48" s="80">
        <f t="shared" si="3"/>
        <v>6185</v>
      </c>
      <c r="M48" s="80">
        <f t="shared" si="3"/>
        <v>531</v>
      </c>
      <c r="N48" s="80">
        <f t="shared" si="3"/>
        <v>0</v>
      </c>
      <c r="O48" s="239">
        <f t="shared" si="3"/>
        <v>0</v>
      </c>
      <c r="P48" s="80">
        <f t="shared" si="3"/>
        <v>0</v>
      </c>
      <c r="Q48" s="80">
        <f t="shared" si="3"/>
        <v>0</v>
      </c>
      <c r="R48" s="80">
        <f t="shared" si="3"/>
        <v>0</v>
      </c>
      <c r="S48" s="80">
        <f t="shared" si="3"/>
        <v>0</v>
      </c>
      <c r="T48" s="80">
        <f t="shared" si="3"/>
        <v>0</v>
      </c>
      <c r="U48" s="81">
        <f t="shared" si="3"/>
        <v>0</v>
      </c>
      <c r="V48" s="82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83" t="s">
        <v>41</v>
      </c>
      <c r="B49" s="84">
        <v>61</v>
      </c>
      <c r="C49" s="85"/>
      <c r="D49" s="86"/>
      <c r="E49" s="86"/>
      <c r="F49" s="87"/>
      <c r="G49" s="88"/>
      <c r="H49" s="92"/>
      <c r="I49" s="92"/>
      <c r="J49" s="91"/>
      <c r="K49" s="90"/>
      <c r="L49" s="91"/>
      <c r="M49" s="91"/>
      <c r="N49" s="91"/>
      <c r="O49" s="92"/>
      <c r="P49" s="91"/>
      <c r="Q49" s="91"/>
      <c r="R49" s="93"/>
      <c r="S49" s="91"/>
      <c r="T49" s="9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108</v>
      </c>
      <c r="B50" s="97">
        <f t="shared" ref="B50:B63" si="4">B49+1</f>
        <v>62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2"/>
      <c r="V50" s="103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109</v>
      </c>
      <c r="B51" s="97">
        <f t="shared" si="4"/>
        <v>63</v>
      </c>
      <c r="C51" s="36"/>
      <c r="D51" s="73"/>
      <c r="E51" s="73"/>
      <c r="F51" s="37"/>
      <c r="G51" s="38"/>
      <c r="H51" s="46"/>
      <c r="I51" s="46"/>
      <c r="J51" s="45"/>
      <c r="K51" s="44"/>
      <c r="L51" s="45"/>
      <c r="M51" s="45"/>
      <c r="N51" s="45"/>
      <c r="O51" s="46"/>
      <c r="P51" s="45"/>
      <c r="Q51" s="47"/>
      <c r="R51" s="41"/>
      <c r="S51" s="45"/>
      <c r="T51" s="45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110</v>
      </c>
      <c r="B52" s="97">
        <f t="shared" si="4"/>
        <v>64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111</v>
      </c>
      <c r="B53" s="97">
        <f t="shared" si="4"/>
        <v>65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66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67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68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69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70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71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72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73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 t="s">
        <v>56</v>
      </c>
      <c r="B62" s="97">
        <f t="shared" si="4"/>
        <v>74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4" t="s">
        <v>57</v>
      </c>
      <c r="B63" s="97">
        <f t="shared" si="4"/>
        <v>75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47"/>
      <c r="Q63" s="47"/>
      <c r="R63" s="109"/>
      <c r="S63" s="4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87" t="s">
        <v>49</v>
      </c>
      <c r="B64" s="287"/>
      <c r="C64" s="110">
        <f t="shared" ref="C64:V64" si="5">SUM(C49:C63)</f>
        <v>0</v>
      </c>
      <c r="D64" s="110">
        <f t="shared" si="5"/>
        <v>0</v>
      </c>
      <c r="E64" s="110">
        <f t="shared" si="5"/>
        <v>0</v>
      </c>
      <c r="F64" s="110">
        <f t="shared" si="5"/>
        <v>0</v>
      </c>
      <c r="G64" s="110">
        <f t="shared" si="5"/>
        <v>0</v>
      </c>
      <c r="H64" s="113">
        <f t="shared" si="5"/>
        <v>0</v>
      </c>
      <c r="I64" s="113">
        <f t="shared" si="5"/>
        <v>0</v>
      </c>
      <c r="J64" s="113">
        <f t="shared" si="5"/>
        <v>0</v>
      </c>
      <c r="K64" s="113">
        <f t="shared" si="5"/>
        <v>0</v>
      </c>
      <c r="L64" s="113">
        <f t="shared" si="5"/>
        <v>0</v>
      </c>
      <c r="M64" s="113">
        <f t="shared" si="5"/>
        <v>0</v>
      </c>
      <c r="N64" s="113">
        <f t="shared" si="5"/>
        <v>0</v>
      </c>
      <c r="O64" s="114">
        <f t="shared" si="5"/>
        <v>0</v>
      </c>
      <c r="P64" s="113">
        <f t="shared" si="5"/>
        <v>0</v>
      </c>
      <c r="Q64" s="113">
        <f t="shared" si="5"/>
        <v>0</v>
      </c>
      <c r="R64" s="113">
        <f t="shared" si="5"/>
        <v>0</v>
      </c>
      <c r="S64" s="113">
        <f t="shared" si="5"/>
        <v>0</v>
      </c>
      <c r="T64" s="113">
        <f t="shared" si="5"/>
        <v>0</v>
      </c>
      <c r="U64" s="115">
        <f t="shared" si="5"/>
        <v>0</v>
      </c>
      <c r="V64" s="116">
        <f t="shared" si="5"/>
        <v>0</v>
      </c>
    </row>
    <row r="65" spans="1:22" ht="15.75" thickBot="1" x14ac:dyDescent="0.3">
      <c r="A65" s="288" t="s">
        <v>50</v>
      </c>
      <c r="B65" s="288"/>
      <c r="C65" s="28">
        <f t="shared" ref="C65:V65" si="6">C26+C48-C64</f>
        <v>2207</v>
      </c>
      <c r="D65" s="28">
        <f t="shared" si="6"/>
        <v>493</v>
      </c>
      <c r="E65" s="117">
        <f t="shared" si="6"/>
        <v>0</v>
      </c>
      <c r="F65" s="28">
        <f t="shared" si="6"/>
        <v>0</v>
      </c>
      <c r="G65" s="118" t="e">
        <f t="shared" si="6"/>
        <v>#REF!</v>
      </c>
      <c r="H65" s="30">
        <f t="shared" si="6"/>
        <v>97.21200000000033</v>
      </c>
      <c r="I65" s="27">
        <f t="shared" si="6"/>
        <v>0</v>
      </c>
      <c r="J65" s="30">
        <f t="shared" si="6"/>
        <v>0</v>
      </c>
      <c r="K65" s="29">
        <f t="shared" si="6"/>
        <v>11891.690000000024</v>
      </c>
      <c r="L65" s="30">
        <f t="shared" si="6"/>
        <v>14654.319999999891</v>
      </c>
      <c r="M65" s="30">
        <f t="shared" si="6"/>
        <v>38121.950000000012</v>
      </c>
      <c r="N65" s="30">
        <f t="shared" si="6"/>
        <v>24534</v>
      </c>
      <c r="O65" s="27">
        <f t="shared" si="6"/>
        <v>17777.950000000012</v>
      </c>
      <c r="P65" s="30">
        <f t="shared" si="6"/>
        <v>12361.510000000002</v>
      </c>
      <c r="Q65" s="119">
        <f t="shared" si="6"/>
        <v>0</v>
      </c>
      <c r="R65" s="119">
        <f t="shared" si="6"/>
        <v>0</v>
      </c>
      <c r="S65" s="30">
        <f t="shared" si="6"/>
        <v>4229.4700000000048</v>
      </c>
      <c r="T65" s="30">
        <f t="shared" si="6"/>
        <v>194.09999999999573</v>
      </c>
      <c r="U65" s="120" t="e">
        <f t="shared" si="6"/>
        <v>#REF!</v>
      </c>
      <c r="V65" s="120" t="e">
        <f t="shared" si="6"/>
        <v>#REF!</v>
      </c>
    </row>
    <row r="66" spans="1:22" ht="17.25" customHeight="1" x14ac:dyDescent="0.25"/>
    <row r="68" spans="1:22" ht="27" customHeight="1" x14ac:dyDescent="0.5">
      <c r="A68" s="126"/>
      <c r="Q68" s="317"/>
      <c r="R68" s="317"/>
      <c r="S68" s="317"/>
      <c r="T68" s="317"/>
    </row>
    <row r="69" spans="1:22" ht="21" customHeight="1" x14ac:dyDescent="0.5">
      <c r="A69" s="126" t="s">
        <v>51</v>
      </c>
      <c r="Q69" s="317"/>
      <c r="R69" s="317"/>
      <c r="S69" s="317"/>
      <c r="T69" s="317"/>
    </row>
    <row r="71" spans="1:22" x14ac:dyDescent="0.25">
      <c r="B71" s="127"/>
    </row>
    <row r="241" spans="4:4" x14ac:dyDescent="0.25">
      <c r="D241" s="121" t="s">
        <v>52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8:B48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E238"/>
  <sheetViews>
    <sheetView rightToLeft="1" workbookViewId="0">
      <pane ySplit="4" topLeftCell="A5" activePane="bottomLeft" state="frozen"/>
      <selection pane="bottomLeft" activeCell="D35" sqref="D35"/>
    </sheetView>
  </sheetViews>
  <sheetFormatPr defaultRowHeight="15" x14ac:dyDescent="0.25"/>
  <cols>
    <col min="1" max="1" width="49.710937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9.71093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9.71093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9.71093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9.71093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9.71093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9.71093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9.71093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9.71093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9.71093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9.71093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9.71093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9.71093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9.71093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9.71093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9.71093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9.71093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9.71093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9.71093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9.71093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9.71093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9.71093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9.71093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9.71093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9.71093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9.71093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9.71093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9.71093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9.71093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9.71093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9.71093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9.71093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9.71093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9.71093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9.71093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9.71093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9.71093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9.71093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9.71093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9.71093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9.71093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9.71093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9.71093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9.71093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9.71093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9.71093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9.71093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9.71093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9.71093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9.71093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9.71093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9.71093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9.71093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9.71093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9.71093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9.71093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9.71093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9.71093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9.71093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9.71093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9.71093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9.71093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9.71093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9.71093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14</v>
      </c>
      <c r="B1" s="262" t="s">
        <v>0</v>
      </c>
      <c r="C1" s="263"/>
      <c r="D1" s="263"/>
      <c r="E1" s="263"/>
      <c r="F1" s="263"/>
      <c r="G1" s="263"/>
      <c r="H1" s="264"/>
      <c r="I1" s="265"/>
      <c r="J1" s="13"/>
      <c r="K1" s="266" t="s">
        <v>1</v>
      </c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8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69" t="s">
        <v>2</v>
      </c>
      <c r="C2" s="271" t="s">
        <v>3</v>
      </c>
      <c r="D2" s="273" t="s">
        <v>4</v>
      </c>
      <c r="E2" s="273"/>
      <c r="F2" s="274"/>
      <c r="G2" s="275"/>
      <c r="H2" s="321" t="s">
        <v>5</v>
      </c>
      <c r="I2" s="321" t="s">
        <v>6</v>
      </c>
      <c r="J2" s="321" t="s">
        <v>6</v>
      </c>
      <c r="K2" s="280" t="s">
        <v>4</v>
      </c>
      <c r="L2" s="281"/>
      <c r="M2" s="281"/>
      <c r="N2" s="281"/>
      <c r="O2" s="281"/>
      <c r="P2" s="281"/>
      <c r="Q2" s="281"/>
      <c r="R2" s="282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70"/>
      <c r="C3" s="272"/>
      <c r="D3" s="9" t="s">
        <v>9</v>
      </c>
      <c r="E3" s="10" t="s">
        <v>10</v>
      </c>
      <c r="F3" s="11" t="s">
        <v>11</v>
      </c>
      <c r="G3" s="12" t="s">
        <v>12</v>
      </c>
      <c r="H3" s="322"/>
      <c r="I3" s="322"/>
      <c r="J3" s="323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56</v>
      </c>
      <c r="C4" s="23">
        <f>'[1]13'!C64</f>
        <v>2207</v>
      </c>
      <c r="D4" s="23">
        <f>'[1]13'!D64</f>
        <v>493</v>
      </c>
      <c r="E4" s="23">
        <f>'[1]13'!E64</f>
        <v>0</v>
      </c>
      <c r="F4" s="23">
        <f>'[1]13'!F64</f>
        <v>0</v>
      </c>
      <c r="G4" s="23" t="e">
        <f>'[1]13'!G64</f>
        <v>#REF!</v>
      </c>
      <c r="H4" s="30">
        <f>'[1]13'!H64</f>
        <v>97.21200000000033</v>
      </c>
      <c r="I4" s="30">
        <f>'[1]13'!I64</f>
        <v>0</v>
      </c>
      <c r="J4" s="30">
        <f>'[1]13'!J64</f>
        <v>0</v>
      </c>
      <c r="K4" s="30">
        <f>'[1]13'!K64</f>
        <v>11891.690000000024</v>
      </c>
      <c r="L4" s="30">
        <f>'[1]13'!L64</f>
        <v>14654.319999999891</v>
      </c>
      <c r="M4" s="30">
        <f>'[1]13'!M64</f>
        <v>38121.950000000012</v>
      </c>
      <c r="N4" s="30">
        <f>'[1]13'!N64</f>
        <v>24534</v>
      </c>
      <c r="O4" s="30">
        <f>'[1]13'!O64</f>
        <v>17777.950000000012</v>
      </c>
      <c r="P4" s="30">
        <f>'[1]13'!P64</f>
        <v>12361.510000000002</v>
      </c>
      <c r="Q4" s="30">
        <f>'[1]13'!Q64</f>
        <v>0</v>
      </c>
      <c r="R4" s="30">
        <f>'[1]13'!R64</f>
        <v>0</v>
      </c>
      <c r="S4" s="30">
        <f>'[1]13'!S64</f>
        <v>4229.4700000000048</v>
      </c>
      <c r="T4" s="30">
        <f>'[1]13'!T64</f>
        <v>194.09999999999573</v>
      </c>
      <c r="U4" s="238" t="e">
        <f>'[1]13'!U64</f>
        <v>#REF!</v>
      </c>
      <c r="V4" s="238" t="e">
        <f>'[1]13'!V64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106</v>
      </c>
      <c r="B5" s="35">
        <f>B4+1</f>
        <v>57</v>
      </c>
      <c r="C5" s="36"/>
      <c r="D5" s="37"/>
      <c r="E5" s="38"/>
      <c r="F5" s="39"/>
      <c r="G5" s="40"/>
      <c r="H5" s="41"/>
      <c r="I5" s="46"/>
      <c r="J5" s="45"/>
      <c r="K5" s="44"/>
      <c r="L5" s="41"/>
      <c r="M5" s="45">
        <v>36504</v>
      </c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4" si="0">B5+1</f>
        <v>58</v>
      </c>
      <c r="C6" s="36"/>
      <c r="D6" s="37"/>
      <c r="E6" s="38">
        <v>4090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59</v>
      </c>
      <c r="C7" s="36"/>
      <c r="D7" s="37"/>
      <c r="E7" s="38">
        <v>80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60</v>
      </c>
      <c r="C8" s="36"/>
      <c r="D8" s="37"/>
      <c r="E8" s="38"/>
      <c r="F8" s="39">
        <v>880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61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62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63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64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65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66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67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68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69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70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71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72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73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23</v>
      </c>
      <c r="B22" s="35">
        <f t="shared" si="0"/>
        <v>74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29</v>
      </c>
      <c r="B23" s="35">
        <f t="shared" si="0"/>
        <v>75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4" t="s">
        <v>30</v>
      </c>
      <c r="B24" s="35">
        <f t="shared" si="0"/>
        <v>76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51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283" t="s">
        <v>31</v>
      </c>
      <c r="B25" s="284"/>
      <c r="C25" s="52">
        <f t="shared" ref="C25:V25" si="1">SUM(C4:C24)</f>
        <v>2207</v>
      </c>
      <c r="D25" s="52">
        <f t="shared" si="1"/>
        <v>493</v>
      </c>
      <c r="E25" s="53">
        <f t="shared" si="1"/>
        <v>4170</v>
      </c>
      <c r="F25" s="52">
        <f t="shared" si="1"/>
        <v>880</v>
      </c>
      <c r="G25" s="54" t="e">
        <f t="shared" si="1"/>
        <v>#REF!</v>
      </c>
      <c r="H25" s="30">
        <f t="shared" si="1"/>
        <v>97.21200000000033</v>
      </c>
      <c r="I25" s="27">
        <f t="shared" si="1"/>
        <v>0</v>
      </c>
      <c r="J25" s="30">
        <f t="shared" si="1"/>
        <v>0</v>
      </c>
      <c r="K25" s="29">
        <f t="shared" si="1"/>
        <v>11891.690000000024</v>
      </c>
      <c r="L25" s="30">
        <f t="shared" si="1"/>
        <v>14654.319999999891</v>
      </c>
      <c r="M25" s="30">
        <f t="shared" si="1"/>
        <v>74625.950000000012</v>
      </c>
      <c r="N25" s="30">
        <f t="shared" si="1"/>
        <v>24534</v>
      </c>
      <c r="O25" s="27">
        <f t="shared" si="1"/>
        <v>17777.950000000012</v>
      </c>
      <c r="P25" s="30">
        <f t="shared" si="1"/>
        <v>12361.510000000002</v>
      </c>
      <c r="Q25" s="30">
        <f t="shared" si="1"/>
        <v>0</v>
      </c>
      <c r="R25" s="30">
        <f t="shared" si="1"/>
        <v>0</v>
      </c>
      <c r="S25" s="30">
        <f t="shared" si="1"/>
        <v>4229.4700000000048</v>
      </c>
      <c r="T25" s="30">
        <f t="shared" si="1"/>
        <v>194.09999999999573</v>
      </c>
      <c r="U25" s="52" t="e">
        <f t="shared" si="1"/>
        <v>#REF!</v>
      </c>
      <c r="V25" s="52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5" t="s">
        <v>32</v>
      </c>
      <c r="B26" s="56">
        <v>29</v>
      </c>
      <c r="C26" s="56"/>
      <c r="D26" s="57"/>
      <c r="E26" s="58"/>
      <c r="F26" s="59"/>
      <c r="G26" s="60"/>
      <c r="H26" s="64"/>
      <c r="I26" s="66"/>
      <c r="J26" s="65"/>
      <c r="K26" s="63"/>
      <c r="L26" s="64"/>
      <c r="M26" s="65"/>
      <c r="N26" s="65"/>
      <c r="O26" s="66"/>
      <c r="P26" s="65"/>
      <c r="Q26" s="67"/>
      <c r="R26" s="64"/>
      <c r="S26" s="65"/>
      <c r="T26" s="65"/>
      <c r="U26" s="69"/>
      <c r="V26" s="70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>B26+1</f>
        <v>30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69</v>
      </c>
      <c r="B28" s="71">
        <f>B27+1</f>
        <v>31</v>
      </c>
      <c r="C28" s="72"/>
      <c r="D28" s="37">
        <v>850</v>
      </c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>B28+1</f>
        <v>32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>B29+1</f>
        <v>33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>B30+1</f>
        <v>34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ref="B32:B45" si="2">B31+1</f>
        <v>35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36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37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38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39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40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34</v>
      </c>
      <c r="B38" s="71">
        <f t="shared" si="2"/>
        <v>41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35</v>
      </c>
      <c r="B39" s="71">
        <f t="shared" si="2"/>
        <v>42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43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44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45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/>
      <c r="B43" s="71">
        <f t="shared" si="2"/>
        <v>46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39</v>
      </c>
      <c r="B44" s="71">
        <f t="shared" si="2"/>
        <v>47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40</v>
      </c>
      <c r="B45" s="71">
        <f t="shared" si="2"/>
        <v>48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85"/>
      <c r="B46" s="286"/>
      <c r="C46" s="76">
        <f t="shared" ref="C46:V46" si="3">SUM(C26:C45)</f>
        <v>0</v>
      </c>
      <c r="D46" s="77">
        <f t="shared" si="3"/>
        <v>850</v>
      </c>
      <c r="E46" s="78">
        <f t="shared" si="3"/>
        <v>0</v>
      </c>
      <c r="F46" s="77">
        <f t="shared" si="3"/>
        <v>0</v>
      </c>
      <c r="G46" s="79">
        <f t="shared" si="3"/>
        <v>0</v>
      </c>
      <c r="H46" s="239">
        <f t="shared" si="3"/>
        <v>0</v>
      </c>
      <c r="I46" s="239">
        <f t="shared" si="3"/>
        <v>0</v>
      </c>
      <c r="J46" s="80">
        <f t="shared" si="3"/>
        <v>0</v>
      </c>
      <c r="K46" s="240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239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41</v>
      </c>
      <c r="B47" s="84">
        <v>61</v>
      </c>
      <c r="C47" s="85"/>
      <c r="D47" s="86"/>
      <c r="E47" s="86"/>
      <c r="F47" s="87"/>
      <c r="G47" s="88"/>
      <c r="H47" s="92"/>
      <c r="I47" s="92"/>
      <c r="J47" s="91"/>
      <c r="K47" s="90"/>
      <c r="L47" s="91"/>
      <c r="M47" s="91"/>
      <c r="N47" s="91"/>
      <c r="O47" s="92"/>
      <c r="P47" s="91"/>
      <c r="Q47" s="91"/>
      <c r="R47" s="93"/>
      <c r="S47" s="91"/>
      <c r="T47" s="9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42</v>
      </c>
      <c r="B48" s="97">
        <f t="shared" ref="B48:B60" si="4">B47+1</f>
        <v>62</v>
      </c>
      <c r="C48" s="36"/>
      <c r="D48" s="73"/>
      <c r="E48" s="73">
        <v>100</v>
      </c>
      <c r="F48" s="37"/>
      <c r="G48" s="38"/>
      <c r="H48" s="46"/>
      <c r="I48" s="46"/>
      <c r="J48" s="45"/>
      <c r="K48" s="44"/>
      <c r="L48" s="45"/>
      <c r="M48" s="45"/>
      <c r="N48" s="45"/>
      <c r="O48" s="46"/>
      <c r="P48" s="45"/>
      <c r="Q48" s="47"/>
      <c r="R48" s="41"/>
      <c r="S48" s="45"/>
      <c r="T48" s="45"/>
      <c r="U48" s="102"/>
      <c r="V48" s="10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70</v>
      </c>
      <c r="B49" s="97">
        <f t="shared" si="4"/>
        <v>63</v>
      </c>
      <c r="C49" s="36"/>
      <c r="D49" s="73"/>
      <c r="E49" s="73"/>
      <c r="F49" s="37">
        <v>30</v>
      </c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64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65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66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67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68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69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70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71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72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73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4"/>
      <c r="B60" s="97">
        <f t="shared" si="4"/>
        <v>74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87" t="s">
        <v>49</v>
      </c>
      <c r="B61" s="287"/>
      <c r="C61" s="110">
        <f t="shared" ref="C61:V61" si="5">SUM(C47:C60)</f>
        <v>0</v>
      </c>
      <c r="D61" s="110">
        <f t="shared" si="5"/>
        <v>0</v>
      </c>
      <c r="E61" s="110">
        <f t="shared" si="5"/>
        <v>100</v>
      </c>
      <c r="F61" s="110">
        <f t="shared" si="5"/>
        <v>30</v>
      </c>
      <c r="G61" s="110">
        <f t="shared" si="5"/>
        <v>0</v>
      </c>
      <c r="H61" s="113">
        <f t="shared" si="5"/>
        <v>0</v>
      </c>
      <c r="I61" s="113">
        <f t="shared" si="5"/>
        <v>0</v>
      </c>
      <c r="J61" s="113">
        <f t="shared" si="5"/>
        <v>0</v>
      </c>
      <c r="K61" s="113">
        <f t="shared" si="5"/>
        <v>0</v>
      </c>
      <c r="L61" s="113">
        <f t="shared" si="5"/>
        <v>0</v>
      </c>
      <c r="M61" s="113">
        <f t="shared" si="5"/>
        <v>0</v>
      </c>
      <c r="N61" s="113">
        <f t="shared" si="5"/>
        <v>0</v>
      </c>
      <c r="O61" s="114">
        <f t="shared" si="5"/>
        <v>0</v>
      </c>
      <c r="P61" s="113">
        <f t="shared" si="5"/>
        <v>0</v>
      </c>
      <c r="Q61" s="113">
        <f t="shared" si="5"/>
        <v>0</v>
      </c>
      <c r="R61" s="113">
        <f t="shared" si="5"/>
        <v>0</v>
      </c>
      <c r="S61" s="113">
        <f t="shared" si="5"/>
        <v>0</v>
      </c>
      <c r="T61" s="113">
        <f t="shared" si="5"/>
        <v>0</v>
      </c>
      <c r="U61" s="115">
        <f t="shared" si="5"/>
        <v>0</v>
      </c>
      <c r="V61" s="116">
        <f t="shared" si="5"/>
        <v>0</v>
      </c>
    </row>
    <row r="62" spans="1:31" ht="15.75" thickBot="1" x14ac:dyDescent="0.3">
      <c r="A62" s="324" t="s">
        <v>50</v>
      </c>
      <c r="B62" s="324"/>
      <c r="C62" s="242">
        <f t="shared" ref="C62:V62" si="6">C25+C46-C61</f>
        <v>2207</v>
      </c>
      <c r="D62" s="242">
        <f t="shared" si="6"/>
        <v>1343</v>
      </c>
      <c r="E62" s="242">
        <f t="shared" si="6"/>
        <v>4070</v>
      </c>
      <c r="F62" s="242">
        <f t="shared" si="6"/>
        <v>850</v>
      </c>
      <c r="G62" s="242" t="e">
        <f t="shared" si="6"/>
        <v>#REF!</v>
      </c>
      <c r="H62" s="245">
        <f t="shared" si="6"/>
        <v>97.21200000000033</v>
      </c>
      <c r="I62" s="245">
        <f t="shared" si="6"/>
        <v>0</v>
      </c>
      <c r="J62" s="245">
        <f t="shared" si="6"/>
        <v>0</v>
      </c>
      <c r="K62" s="245">
        <f t="shared" si="6"/>
        <v>11891.690000000024</v>
      </c>
      <c r="L62" s="245">
        <f t="shared" si="6"/>
        <v>14654.319999999891</v>
      </c>
      <c r="M62" s="245">
        <f t="shared" si="6"/>
        <v>74625.950000000012</v>
      </c>
      <c r="N62" s="245">
        <f t="shared" si="6"/>
        <v>24534</v>
      </c>
      <c r="O62" s="245">
        <f t="shared" si="6"/>
        <v>17777.950000000012</v>
      </c>
      <c r="P62" s="245">
        <f t="shared" si="6"/>
        <v>12361.510000000002</v>
      </c>
      <c r="Q62" s="245">
        <f t="shared" si="6"/>
        <v>0</v>
      </c>
      <c r="R62" s="245">
        <f t="shared" si="6"/>
        <v>0</v>
      </c>
      <c r="S62" s="245">
        <f t="shared" si="6"/>
        <v>4229.4700000000048</v>
      </c>
      <c r="T62" s="245">
        <f t="shared" si="6"/>
        <v>194.09999999999573</v>
      </c>
      <c r="U62" s="242" t="e">
        <f t="shared" si="6"/>
        <v>#REF!</v>
      </c>
      <c r="V62" s="242" t="e">
        <f t="shared" si="6"/>
        <v>#REF!</v>
      </c>
    </row>
    <row r="63" spans="1:31" ht="17.25" customHeight="1" x14ac:dyDescent="0.25"/>
    <row r="65" spans="1:20" ht="27" customHeight="1" x14ac:dyDescent="0.5">
      <c r="A65" s="126"/>
      <c r="Q65" s="317"/>
      <c r="R65" s="317"/>
      <c r="S65" s="317"/>
      <c r="T65" s="317"/>
    </row>
    <row r="66" spans="1:20" ht="21" customHeight="1" x14ac:dyDescent="0.5">
      <c r="A66" s="126" t="s">
        <v>51</v>
      </c>
      <c r="Q66" s="317"/>
      <c r="R66" s="317"/>
      <c r="S66" s="317"/>
      <c r="T66" s="317"/>
    </row>
    <row r="68" spans="1:20" x14ac:dyDescent="0.25">
      <c r="B68" s="127"/>
    </row>
    <row r="238" spans="4:4" x14ac:dyDescent="0.25">
      <c r="D238" s="121" t="s">
        <v>52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"/>
  <sheetViews>
    <sheetView rightToLeft="1" workbookViewId="0">
      <selection activeCell="L30" sqref="L30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2023-01-15T06:27:22Z</dcterms:modified>
</cp:coreProperties>
</file>