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oss\Uploads\التقرير المالي\"/>
    </mc:Choice>
  </mc:AlternateContent>
  <xr:revisionPtr revIDLastSave="0" documentId="14_{AB34054C-220B-41BD-B812-89C86E326F16}" xr6:coauthVersionLast="47" xr6:coauthVersionMax="47" xr10:uidLastSave="{00000000-0000-0000-0000-000000000000}"/>
  <bookViews>
    <workbookView xWindow="-120" yWindow="-120" windowWidth="29040" windowHeight="15840" tabRatio="867" activeTab="14" xr2:uid="{73FFA465-332A-4F50-A309-4B94D4D7160B}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8" r:id="rId8"/>
    <sheet name="9" sheetId="9" r:id="rId9"/>
    <sheet name="10" sheetId="10" r:id="rId10"/>
    <sheet name="11" sheetId="11" r:id="rId11"/>
    <sheet name="12" sheetId="12" r:id="rId12"/>
    <sheet name="13" sheetId="13" r:id="rId13"/>
    <sheet name="14" sheetId="14" r:id="rId14"/>
    <sheet name="15" sheetId="15" r:id="rId15"/>
    <sheet name="16" sheetId="16" r:id="rId16"/>
    <sheet name="17" sheetId="17" r:id="rId17"/>
    <sheet name="18" sheetId="18" r:id="rId18"/>
    <sheet name="19" sheetId="19" r:id="rId19"/>
    <sheet name="20" sheetId="20" r:id="rId20"/>
    <sheet name="21" sheetId="21" r:id="rId21"/>
    <sheet name="22" sheetId="22" r:id="rId22"/>
    <sheet name="23" sheetId="23" r:id="rId23"/>
    <sheet name="24" sheetId="25" r:id="rId24"/>
    <sheet name="25" sheetId="32" r:id="rId25"/>
    <sheet name="26" sheetId="26" r:id="rId26"/>
    <sheet name="27" sheetId="27" r:id="rId27"/>
    <sheet name="28" sheetId="28" r:id="rId28"/>
    <sheet name="29" sheetId="29" r:id="rId29"/>
    <sheet name="30" sheetId="30" r:id="rId30"/>
    <sheet name="31" sheetId="31" r:id="rId31"/>
  </sheets>
  <externalReferences>
    <externalReference r:id="rId32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8" i="15" l="1"/>
  <c r="T37" i="15"/>
  <c r="S37" i="15"/>
  <c r="R37" i="15"/>
  <c r="Q37" i="15"/>
  <c r="P37" i="15"/>
  <c r="O37" i="15"/>
  <c r="N37" i="15"/>
  <c r="M37" i="15"/>
  <c r="L37" i="15"/>
  <c r="K37" i="15"/>
  <c r="J37" i="15"/>
  <c r="I37" i="15"/>
  <c r="H37" i="15"/>
  <c r="G37" i="15"/>
  <c r="F37" i="15"/>
  <c r="E37" i="15"/>
  <c r="D37" i="15"/>
  <c r="C29" i="15"/>
  <c r="C30" i="15" s="1"/>
  <c r="C31" i="15" s="1"/>
  <c r="C32" i="15" s="1"/>
  <c r="C33" i="15" s="1"/>
  <c r="C34" i="15" s="1"/>
  <c r="C35" i="15" s="1"/>
  <c r="C36" i="15" s="1"/>
  <c r="C28" i="15"/>
  <c r="T26" i="15"/>
  <c r="S26" i="15"/>
  <c r="R26" i="15"/>
  <c r="Q26" i="15"/>
  <c r="P26" i="15"/>
  <c r="O26" i="15"/>
  <c r="N26" i="15"/>
  <c r="M26" i="15"/>
  <c r="L26" i="15"/>
  <c r="K26" i="15"/>
  <c r="J26" i="15"/>
  <c r="I26" i="15"/>
  <c r="H26" i="15"/>
  <c r="G26" i="15"/>
  <c r="F26" i="15"/>
  <c r="E26" i="15"/>
  <c r="D26" i="15"/>
  <c r="C16" i="15"/>
  <c r="C17" i="15" s="1"/>
  <c r="C18" i="15" s="1"/>
  <c r="C19" i="15" s="1"/>
  <c r="C20" i="15" s="1"/>
  <c r="C21" i="15" s="1"/>
  <c r="C22" i="15" s="1"/>
  <c r="C23" i="15" s="1"/>
  <c r="C24" i="15" s="1"/>
  <c r="C25" i="15" s="1"/>
  <c r="M14" i="15"/>
  <c r="M38" i="15" s="1"/>
  <c r="L14" i="15"/>
  <c r="L38" i="15" s="1"/>
  <c r="E14" i="15"/>
  <c r="C6" i="15"/>
  <c r="C7" i="15" s="1"/>
  <c r="C8" i="15" s="1"/>
  <c r="C9" i="15" s="1"/>
  <c r="C10" i="15" s="1"/>
  <c r="C11" i="15" s="1"/>
  <c r="C12" i="15" s="1"/>
  <c r="C13" i="15" s="1"/>
  <c r="C5" i="15"/>
  <c r="T4" i="15"/>
  <c r="T14" i="15" s="1"/>
  <c r="T38" i="15" s="1"/>
  <c r="S4" i="15"/>
  <c r="S14" i="15" s="1"/>
  <c r="S38" i="15" s="1"/>
  <c r="R4" i="15"/>
  <c r="R14" i="15" s="1"/>
  <c r="R38" i="15" s="1"/>
  <c r="Q4" i="15"/>
  <c r="Q14" i="15" s="1"/>
  <c r="Q38" i="15" s="1"/>
  <c r="P4" i="15"/>
  <c r="P14" i="15" s="1"/>
  <c r="P38" i="15" s="1"/>
  <c r="O4" i="15"/>
  <c r="O14" i="15" s="1"/>
  <c r="O38" i="15" s="1"/>
  <c r="N4" i="15"/>
  <c r="N14" i="15" s="1"/>
  <c r="N38" i="15" s="1"/>
  <c r="M4" i="15"/>
  <c r="L4" i="15"/>
  <c r="K4" i="15"/>
  <c r="K14" i="15" s="1"/>
  <c r="K38" i="15" s="1"/>
  <c r="J4" i="15"/>
  <c r="J14" i="15" s="1"/>
  <c r="J38" i="15" s="1"/>
  <c r="I4" i="15"/>
  <c r="I14" i="15" s="1"/>
  <c r="I38" i="15" s="1"/>
  <c r="H4" i="15"/>
  <c r="H14" i="15" s="1"/>
  <c r="H38" i="15" s="1"/>
  <c r="G4" i="15"/>
  <c r="G14" i="15" s="1"/>
  <c r="G38" i="15" s="1"/>
  <c r="F4" i="15"/>
  <c r="F14" i="15" s="1"/>
  <c r="F38" i="15" s="1"/>
  <c r="E4" i="15"/>
  <c r="D4" i="15"/>
  <c r="D14" i="15" s="1"/>
  <c r="D38" i="15" s="1"/>
  <c r="B38" i="15" s="1"/>
  <c r="A2" i="15"/>
  <c r="B1" i="15"/>
  <c r="T37" i="14"/>
  <c r="S37" i="14"/>
  <c r="R37" i="14"/>
  <c r="Q37" i="14"/>
  <c r="P37" i="14"/>
  <c r="O37" i="14"/>
  <c r="N37" i="14"/>
  <c r="M37" i="14"/>
  <c r="L37" i="14"/>
  <c r="K37" i="14"/>
  <c r="J37" i="14"/>
  <c r="I37" i="14"/>
  <c r="H37" i="14"/>
  <c r="G37" i="14"/>
  <c r="F37" i="14"/>
  <c r="E37" i="14"/>
  <c r="D37" i="14"/>
  <c r="C28" i="14"/>
  <c r="C29" i="14" s="1"/>
  <c r="C30" i="14" s="1"/>
  <c r="C31" i="14" s="1"/>
  <c r="C32" i="14" s="1"/>
  <c r="C33" i="14" s="1"/>
  <c r="C34" i="14" s="1"/>
  <c r="C35" i="14" s="1"/>
  <c r="C36" i="14" s="1"/>
  <c r="T26" i="14"/>
  <c r="S26" i="14"/>
  <c r="R26" i="14"/>
  <c r="Q26" i="14"/>
  <c r="P26" i="14"/>
  <c r="O26" i="14"/>
  <c r="N26" i="14"/>
  <c r="M26" i="14"/>
  <c r="L26" i="14"/>
  <c r="K26" i="14"/>
  <c r="J26" i="14"/>
  <c r="I26" i="14"/>
  <c r="H26" i="14"/>
  <c r="G26" i="14"/>
  <c r="F26" i="14"/>
  <c r="E26" i="14"/>
  <c r="D26" i="14"/>
  <c r="C16" i="14"/>
  <c r="C17" i="14" s="1"/>
  <c r="C18" i="14" s="1"/>
  <c r="C19" i="14" s="1"/>
  <c r="C20" i="14" s="1"/>
  <c r="C21" i="14" s="1"/>
  <c r="C22" i="14" s="1"/>
  <c r="C23" i="14" s="1"/>
  <c r="C24" i="14" s="1"/>
  <c r="C25" i="14" s="1"/>
  <c r="O14" i="14"/>
  <c r="O38" i="14" s="1"/>
  <c r="M14" i="14"/>
  <c r="M38" i="14" s="1"/>
  <c r="L14" i="14"/>
  <c r="L38" i="14" s="1"/>
  <c r="C6" i="14"/>
  <c r="C7" i="14" s="1"/>
  <c r="C8" i="14" s="1"/>
  <c r="C9" i="14" s="1"/>
  <c r="C10" i="14" s="1"/>
  <c r="C11" i="14" s="1"/>
  <c r="C12" i="14" s="1"/>
  <c r="C13" i="14" s="1"/>
  <c r="C5" i="14"/>
  <c r="T4" i="14"/>
  <c r="T14" i="14" s="1"/>
  <c r="T38" i="14" s="1"/>
  <c r="S4" i="14"/>
  <c r="S14" i="14" s="1"/>
  <c r="S38" i="14" s="1"/>
  <c r="R4" i="14"/>
  <c r="R14" i="14" s="1"/>
  <c r="R38" i="14" s="1"/>
  <c r="Q4" i="14"/>
  <c r="Q14" i="14" s="1"/>
  <c r="Q38" i="14" s="1"/>
  <c r="P4" i="14"/>
  <c r="P14" i="14" s="1"/>
  <c r="P38" i="14" s="1"/>
  <c r="O4" i="14"/>
  <c r="N4" i="14"/>
  <c r="N14" i="14" s="1"/>
  <c r="N38" i="14" s="1"/>
  <c r="M4" i="14"/>
  <c r="L4" i="14"/>
  <c r="K4" i="14"/>
  <c r="K14" i="14" s="1"/>
  <c r="K38" i="14" s="1"/>
  <c r="J4" i="14"/>
  <c r="J14" i="14" s="1"/>
  <c r="J38" i="14" s="1"/>
  <c r="I4" i="14"/>
  <c r="I14" i="14" s="1"/>
  <c r="I38" i="14" s="1"/>
  <c r="H4" i="14"/>
  <c r="H14" i="14" s="1"/>
  <c r="H38" i="14" s="1"/>
  <c r="G4" i="14"/>
  <c r="G14" i="14" s="1"/>
  <c r="G38" i="14" s="1"/>
  <c r="F4" i="14"/>
  <c r="F14" i="14" s="1"/>
  <c r="F38" i="14" s="1"/>
  <c r="E4" i="14"/>
  <c r="E14" i="14" s="1"/>
  <c r="E38" i="14" s="1"/>
  <c r="D4" i="14"/>
  <c r="D14" i="14" s="1"/>
  <c r="D38" i="14" s="1"/>
  <c r="A2" i="14"/>
  <c r="B1" i="14"/>
  <c r="H38" i="13"/>
  <c r="T37" i="13"/>
  <c r="S37" i="13"/>
  <c r="R37" i="13"/>
  <c r="Q37" i="13"/>
  <c r="P37" i="13"/>
  <c r="O37" i="13"/>
  <c r="N37" i="13"/>
  <c r="M37" i="13"/>
  <c r="L37" i="13"/>
  <c r="K37" i="13"/>
  <c r="J37" i="13"/>
  <c r="I37" i="13"/>
  <c r="H37" i="13"/>
  <c r="G37" i="13"/>
  <c r="F37" i="13"/>
  <c r="E37" i="13"/>
  <c r="D37" i="13"/>
  <c r="C28" i="13"/>
  <c r="C29" i="13" s="1"/>
  <c r="C30" i="13" s="1"/>
  <c r="C31" i="13" s="1"/>
  <c r="C32" i="13" s="1"/>
  <c r="C33" i="13" s="1"/>
  <c r="C34" i="13" s="1"/>
  <c r="C35" i="13" s="1"/>
  <c r="C36" i="13" s="1"/>
  <c r="T26" i="13"/>
  <c r="S26" i="13"/>
  <c r="R26" i="13"/>
  <c r="Q26" i="13"/>
  <c r="P26" i="13"/>
  <c r="O26" i="13"/>
  <c r="N26" i="13"/>
  <c r="M26" i="13"/>
  <c r="L26" i="13"/>
  <c r="K26" i="13"/>
  <c r="J26" i="13"/>
  <c r="I26" i="13"/>
  <c r="H26" i="13"/>
  <c r="G26" i="13"/>
  <c r="F26" i="13"/>
  <c r="E26" i="13"/>
  <c r="D26" i="13"/>
  <c r="C16" i="13"/>
  <c r="C17" i="13" s="1"/>
  <c r="C18" i="13" s="1"/>
  <c r="C19" i="13" s="1"/>
  <c r="C20" i="13" s="1"/>
  <c r="C21" i="13" s="1"/>
  <c r="C22" i="13" s="1"/>
  <c r="C23" i="13" s="1"/>
  <c r="C24" i="13" s="1"/>
  <c r="C25" i="13" s="1"/>
  <c r="H14" i="13"/>
  <c r="G14" i="13"/>
  <c r="G38" i="13" s="1"/>
  <c r="F14" i="13"/>
  <c r="F38" i="13" s="1"/>
  <c r="E14" i="13"/>
  <c r="E38" i="13" s="1"/>
  <c r="C5" i="13"/>
  <c r="C6" i="13" s="1"/>
  <c r="C7" i="13" s="1"/>
  <c r="C8" i="13" s="1"/>
  <c r="C9" i="13" s="1"/>
  <c r="C10" i="13" s="1"/>
  <c r="C11" i="13" s="1"/>
  <c r="C12" i="13" s="1"/>
  <c r="C13" i="13" s="1"/>
  <c r="T4" i="13"/>
  <c r="T14" i="13" s="1"/>
  <c r="T38" i="13" s="1"/>
  <c r="S4" i="13"/>
  <c r="S14" i="13" s="1"/>
  <c r="S38" i="13" s="1"/>
  <c r="R4" i="13"/>
  <c r="R14" i="13" s="1"/>
  <c r="R38" i="13" s="1"/>
  <c r="Q4" i="13"/>
  <c r="Q14" i="13" s="1"/>
  <c r="Q38" i="13" s="1"/>
  <c r="P4" i="13"/>
  <c r="P14" i="13" s="1"/>
  <c r="P38" i="13" s="1"/>
  <c r="O4" i="13"/>
  <c r="O14" i="13" s="1"/>
  <c r="O38" i="13" s="1"/>
  <c r="N4" i="13"/>
  <c r="N14" i="13" s="1"/>
  <c r="N38" i="13" s="1"/>
  <c r="M4" i="13"/>
  <c r="M14" i="13" s="1"/>
  <c r="M38" i="13" s="1"/>
  <c r="L4" i="13"/>
  <c r="L14" i="13" s="1"/>
  <c r="L38" i="13" s="1"/>
  <c r="K4" i="13"/>
  <c r="K14" i="13" s="1"/>
  <c r="K38" i="13" s="1"/>
  <c r="J4" i="13"/>
  <c r="J14" i="13" s="1"/>
  <c r="J38" i="13" s="1"/>
  <c r="I4" i="13"/>
  <c r="I14" i="13" s="1"/>
  <c r="I38" i="13" s="1"/>
  <c r="H4" i="13"/>
  <c r="G4" i="13"/>
  <c r="F4" i="13"/>
  <c r="E4" i="13"/>
  <c r="D4" i="13"/>
  <c r="D14" i="13" s="1"/>
  <c r="D38" i="13" s="1"/>
  <c r="A2" i="13"/>
  <c r="B1" i="13"/>
  <c r="T37" i="11"/>
  <c r="S37" i="11"/>
  <c r="R37" i="11"/>
  <c r="Q37" i="11"/>
  <c r="P37" i="11"/>
  <c r="O37" i="11"/>
  <c r="N37" i="11"/>
  <c r="M37" i="11"/>
  <c r="L37" i="11"/>
  <c r="K37" i="11"/>
  <c r="J37" i="11"/>
  <c r="I37" i="11"/>
  <c r="H37" i="11"/>
  <c r="G37" i="11"/>
  <c r="F37" i="11"/>
  <c r="E37" i="11"/>
  <c r="D37" i="11"/>
  <c r="C28" i="11"/>
  <c r="C29" i="11" s="1"/>
  <c r="C30" i="11" s="1"/>
  <c r="C31" i="11" s="1"/>
  <c r="C32" i="11" s="1"/>
  <c r="C33" i="11" s="1"/>
  <c r="C34" i="11" s="1"/>
  <c r="C35" i="11" s="1"/>
  <c r="C36" i="11" s="1"/>
  <c r="T26" i="11"/>
  <c r="S26" i="11"/>
  <c r="R26" i="11"/>
  <c r="Q26" i="11"/>
  <c r="P26" i="11"/>
  <c r="O26" i="11"/>
  <c r="N26" i="11"/>
  <c r="M26" i="11"/>
  <c r="L26" i="11"/>
  <c r="K26" i="11"/>
  <c r="J26" i="11"/>
  <c r="I26" i="11"/>
  <c r="H26" i="11"/>
  <c r="G26" i="11"/>
  <c r="F26" i="11"/>
  <c r="E26" i="11"/>
  <c r="D26" i="11"/>
  <c r="C17" i="11"/>
  <c r="C18" i="11" s="1"/>
  <c r="C19" i="11" s="1"/>
  <c r="C20" i="11" s="1"/>
  <c r="C21" i="11" s="1"/>
  <c r="C22" i="11" s="1"/>
  <c r="C23" i="11" s="1"/>
  <c r="C24" i="11" s="1"/>
  <c r="C25" i="11" s="1"/>
  <c r="C16" i="11"/>
  <c r="P14" i="11"/>
  <c r="P38" i="11" s="1"/>
  <c r="N14" i="11"/>
  <c r="N38" i="11" s="1"/>
  <c r="L14" i="11"/>
  <c r="L38" i="11" s="1"/>
  <c r="C6" i="11"/>
  <c r="C7" i="11" s="1"/>
  <c r="C8" i="11" s="1"/>
  <c r="C9" i="11" s="1"/>
  <c r="C10" i="11" s="1"/>
  <c r="C11" i="11" s="1"/>
  <c r="C12" i="11" s="1"/>
  <c r="C13" i="11" s="1"/>
  <c r="C5" i="11"/>
  <c r="T4" i="11"/>
  <c r="T14" i="11" s="1"/>
  <c r="T38" i="11" s="1"/>
  <c r="S4" i="11"/>
  <c r="S14" i="11" s="1"/>
  <c r="S38" i="11" s="1"/>
  <c r="R4" i="11"/>
  <c r="R14" i="11" s="1"/>
  <c r="R38" i="11" s="1"/>
  <c r="Q4" i="11"/>
  <c r="Q14" i="11" s="1"/>
  <c r="Q38" i="11" s="1"/>
  <c r="P4" i="11"/>
  <c r="O4" i="11"/>
  <c r="O14" i="11" s="1"/>
  <c r="O38" i="11" s="1"/>
  <c r="N4" i="11"/>
  <c r="M4" i="11"/>
  <c r="M14" i="11" s="1"/>
  <c r="M38" i="11" s="1"/>
  <c r="L4" i="11"/>
  <c r="K4" i="11"/>
  <c r="K14" i="11" s="1"/>
  <c r="K38" i="11" s="1"/>
  <c r="J4" i="11"/>
  <c r="J14" i="11" s="1"/>
  <c r="J38" i="11" s="1"/>
  <c r="I4" i="11"/>
  <c r="I14" i="11" s="1"/>
  <c r="I38" i="11" s="1"/>
  <c r="H4" i="11"/>
  <c r="H14" i="11" s="1"/>
  <c r="H38" i="11" s="1"/>
  <c r="G4" i="11"/>
  <c r="G14" i="11" s="1"/>
  <c r="G38" i="11" s="1"/>
  <c r="F4" i="11"/>
  <c r="F14" i="11" s="1"/>
  <c r="F38" i="11" s="1"/>
  <c r="E4" i="11"/>
  <c r="E14" i="11" s="1"/>
  <c r="E38" i="11" s="1"/>
  <c r="D4" i="11"/>
  <c r="D14" i="11" s="1"/>
  <c r="D38" i="11" s="1"/>
  <c r="B38" i="11" s="1"/>
  <c r="A2" i="11"/>
  <c r="B1" i="11"/>
  <c r="E38" i="10"/>
  <c r="T37" i="10"/>
  <c r="S37" i="10"/>
  <c r="R37" i="10"/>
  <c r="Q37" i="10"/>
  <c r="P37" i="10"/>
  <c r="O37" i="10"/>
  <c r="N37" i="10"/>
  <c r="M37" i="10"/>
  <c r="L37" i="10"/>
  <c r="K37" i="10"/>
  <c r="J37" i="10"/>
  <c r="I37" i="10"/>
  <c r="H37" i="10"/>
  <c r="G37" i="10"/>
  <c r="F37" i="10"/>
  <c r="E37" i="10"/>
  <c r="D37" i="10"/>
  <c r="C30" i="10"/>
  <c r="C31" i="10" s="1"/>
  <c r="C32" i="10" s="1"/>
  <c r="C33" i="10" s="1"/>
  <c r="C34" i="10" s="1"/>
  <c r="C35" i="10" s="1"/>
  <c r="C36" i="10" s="1"/>
  <c r="C29" i="10"/>
  <c r="C28" i="10"/>
  <c r="T26" i="10"/>
  <c r="S26" i="10"/>
  <c r="R26" i="10"/>
  <c r="Q26" i="10"/>
  <c r="Q38" i="10" s="1"/>
  <c r="P26" i="10"/>
  <c r="O26" i="10"/>
  <c r="N26" i="10"/>
  <c r="M26" i="10"/>
  <c r="L26" i="10"/>
  <c r="K26" i="10"/>
  <c r="J26" i="10"/>
  <c r="I26" i="10"/>
  <c r="H26" i="10"/>
  <c r="G26" i="10"/>
  <c r="F26" i="10"/>
  <c r="E26" i="10"/>
  <c r="D26" i="10"/>
  <c r="C16" i="10"/>
  <c r="C17" i="10" s="1"/>
  <c r="C18" i="10" s="1"/>
  <c r="C19" i="10" s="1"/>
  <c r="C20" i="10" s="1"/>
  <c r="C21" i="10" s="1"/>
  <c r="C22" i="10" s="1"/>
  <c r="C23" i="10" s="1"/>
  <c r="C24" i="10" s="1"/>
  <c r="C25" i="10" s="1"/>
  <c r="S14" i="10"/>
  <c r="S38" i="10" s="1"/>
  <c r="Q14" i="10"/>
  <c r="L14" i="10"/>
  <c r="L38" i="10" s="1"/>
  <c r="K14" i="10"/>
  <c r="K38" i="10" s="1"/>
  <c r="J14" i="10"/>
  <c r="J38" i="10" s="1"/>
  <c r="I14" i="10"/>
  <c r="I38" i="10" s="1"/>
  <c r="H14" i="10"/>
  <c r="H38" i="10" s="1"/>
  <c r="E14" i="10"/>
  <c r="C6" i="10"/>
  <c r="C7" i="10" s="1"/>
  <c r="C8" i="10" s="1"/>
  <c r="C9" i="10" s="1"/>
  <c r="C10" i="10" s="1"/>
  <c r="C11" i="10" s="1"/>
  <c r="C12" i="10" s="1"/>
  <c r="C13" i="10" s="1"/>
  <c r="C5" i="10"/>
  <c r="T4" i="10"/>
  <c r="T14" i="10" s="1"/>
  <c r="T38" i="10" s="1"/>
  <c r="S4" i="10"/>
  <c r="R4" i="10"/>
  <c r="R14" i="10" s="1"/>
  <c r="R38" i="10" s="1"/>
  <c r="Q4" i="10"/>
  <c r="P4" i="10"/>
  <c r="P14" i="10" s="1"/>
  <c r="P38" i="10" s="1"/>
  <c r="O4" i="10"/>
  <c r="O14" i="10" s="1"/>
  <c r="O38" i="10" s="1"/>
  <c r="N4" i="10"/>
  <c r="N14" i="10" s="1"/>
  <c r="N38" i="10" s="1"/>
  <c r="M4" i="10"/>
  <c r="M14" i="10" s="1"/>
  <c r="M38" i="10" s="1"/>
  <c r="L4" i="10"/>
  <c r="K4" i="10"/>
  <c r="J4" i="10"/>
  <c r="I4" i="10"/>
  <c r="H4" i="10"/>
  <c r="G4" i="10"/>
  <c r="G14" i="10" s="1"/>
  <c r="G38" i="10" s="1"/>
  <c r="F4" i="10"/>
  <c r="F14" i="10" s="1"/>
  <c r="F38" i="10" s="1"/>
  <c r="E4" i="10"/>
  <c r="D4" i="10"/>
  <c r="D14" i="10" s="1"/>
  <c r="D38" i="10" s="1"/>
  <c r="B38" i="10" s="1"/>
  <c r="A2" i="10"/>
  <c r="B1" i="10"/>
  <c r="T37" i="9"/>
  <c r="S37" i="9"/>
  <c r="R37" i="9"/>
  <c r="Q37" i="9"/>
  <c r="P37" i="9"/>
  <c r="O37" i="9"/>
  <c r="N37" i="9"/>
  <c r="M37" i="9"/>
  <c r="L37" i="9"/>
  <c r="K37" i="9"/>
  <c r="J37" i="9"/>
  <c r="I37" i="9"/>
  <c r="H37" i="9"/>
  <c r="G37" i="9"/>
  <c r="F37" i="9"/>
  <c r="E37" i="9"/>
  <c r="D37" i="9"/>
  <c r="C30" i="9"/>
  <c r="C31" i="9" s="1"/>
  <c r="C32" i="9" s="1"/>
  <c r="C33" i="9" s="1"/>
  <c r="C34" i="9" s="1"/>
  <c r="C35" i="9" s="1"/>
  <c r="C36" i="9" s="1"/>
  <c r="C29" i="9"/>
  <c r="C28" i="9"/>
  <c r="T26" i="9"/>
  <c r="S26" i="9"/>
  <c r="R26" i="9"/>
  <c r="Q26" i="9"/>
  <c r="P26" i="9"/>
  <c r="O26" i="9"/>
  <c r="N26" i="9"/>
  <c r="M26" i="9"/>
  <c r="L26" i="9"/>
  <c r="K26" i="9"/>
  <c r="J26" i="9"/>
  <c r="I26" i="9"/>
  <c r="H26" i="9"/>
  <c r="G26" i="9"/>
  <c r="F26" i="9"/>
  <c r="E26" i="9"/>
  <c r="D26" i="9"/>
  <c r="C16" i="9"/>
  <c r="C17" i="9" s="1"/>
  <c r="C18" i="9" s="1"/>
  <c r="C19" i="9" s="1"/>
  <c r="C20" i="9" s="1"/>
  <c r="C21" i="9" s="1"/>
  <c r="C22" i="9" s="1"/>
  <c r="C23" i="9" s="1"/>
  <c r="C24" i="9" s="1"/>
  <c r="C25" i="9" s="1"/>
  <c r="S14" i="9"/>
  <c r="S38" i="9" s="1"/>
  <c r="H14" i="9"/>
  <c r="H38" i="9" s="1"/>
  <c r="E14" i="9"/>
  <c r="E38" i="9" s="1"/>
  <c r="D14" i="9"/>
  <c r="D38" i="9" s="1"/>
  <c r="C6" i="9"/>
  <c r="C7" i="9" s="1"/>
  <c r="C8" i="9" s="1"/>
  <c r="C9" i="9" s="1"/>
  <c r="C10" i="9" s="1"/>
  <c r="C11" i="9" s="1"/>
  <c r="C12" i="9" s="1"/>
  <c r="C13" i="9" s="1"/>
  <c r="C5" i="9"/>
  <c r="T4" i="9"/>
  <c r="T14" i="9" s="1"/>
  <c r="T38" i="9" s="1"/>
  <c r="S4" i="9"/>
  <c r="R4" i="9"/>
  <c r="R14" i="9" s="1"/>
  <c r="R38" i="9" s="1"/>
  <c r="Q4" i="9"/>
  <c r="Q14" i="9" s="1"/>
  <c r="Q38" i="9" s="1"/>
  <c r="P4" i="9"/>
  <c r="P14" i="9" s="1"/>
  <c r="P38" i="9" s="1"/>
  <c r="O4" i="9"/>
  <c r="O14" i="9" s="1"/>
  <c r="O38" i="9" s="1"/>
  <c r="N4" i="9"/>
  <c r="N14" i="9" s="1"/>
  <c r="N38" i="9" s="1"/>
  <c r="M4" i="9"/>
  <c r="M14" i="9" s="1"/>
  <c r="M38" i="9" s="1"/>
  <c r="L4" i="9"/>
  <c r="L14" i="9" s="1"/>
  <c r="L38" i="9" s="1"/>
  <c r="K4" i="9"/>
  <c r="K14" i="9" s="1"/>
  <c r="K38" i="9" s="1"/>
  <c r="J4" i="9"/>
  <c r="J14" i="9" s="1"/>
  <c r="J38" i="9" s="1"/>
  <c r="I4" i="9"/>
  <c r="I14" i="9" s="1"/>
  <c r="I38" i="9" s="1"/>
  <c r="H4" i="9"/>
  <c r="G4" i="9"/>
  <c r="G14" i="9" s="1"/>
  <c r="G38" i="9" s="1"/>
  <c r="F4" i="9"/>
  <c r="F14" i="9" s="1"/>
  <c r="F38" i="9" s="1"/>
  <c r="E4" i="9"/>
  <c r="D4" i="9"/>
  <c r="A2" i="9"/>
  <c r="B1" i="9"/>
  <c r="T37" i="8"/>
  <c r="S37" i="8"/>
  <c r="R37" i="8"/>
  <c r="Q37" i="8"/>
  <c r="P37" i="8"/>
  <c r="O37" i="8"/>
  <c r="N37" i="8"/>
  <c r="M37" i="8"/>
  <c r="L37" i="8"/>
  <c r="K37" i="8"/>
  <c r="J37" i="8"/>
  <c r="I37" i="8"/>
  <c r="H37" i="8"/>
  <c r="G37" i="8"/>
  <c r="F37" i="8"/>
  <c r="E37" i="8"/>
  <c r="D37" i="8"/>
  <c r="C28" i="8"/>
  <c r="C29" i="8" s="1"/>
  <c r="C30" i="8" s="1"/>
  <c r="C31" i="8" s="1"/>
  <c r="C32" i="8" s="1"/>
  <c r="C33" i="8" s="1"/>
  <c r="C34" i="8" s="1"/>
  <c r="C35" i="8" s="1"/>
  <c r="C36" i="8" s="1"/>
  <c r="T26" i="8"/>
  <c r="S26" i="8"/>
  <c r="R26" i="8"/>
  <c r="Q26" i="8"/>
  <c r="P26" i="8"/>
  <c r="O26" i="8"/>
  <c r="N26" i="8"/>
  <c r="M26" i="8"/>
  <c r="L26" i="8"/>
  <c r="K26" i="8"/>
  <c r="J26" i="8"/>
  <c r="I26" i="8"/>
  <c r="H26" i="8"/>
  <c r="G26" i="8"/>
  <c r="F26" i="8"/>
  <c r="E26" i="8"/>
  <c r="D26" i="8"/>
  <c r="C16" i="8"/>
  <c r="C17" i="8" s="1"/>
  <c r="C18" i="8" s="1"/>
  <c r="C19" i="8" s="1"/>
  <c r="C20" i="8" s="1"/>
  <c r="C21" i="8" s="1"/>
  <c r="C22" i="8" s="1"/>
  <c r="C23" i="8" s="1"/>
  <c r="C24" i="8" s="1"/>
  <c r="C25" i="8" s="1"/>
  <c r="C5" i="8"/>
  <c r="C6" i="8" s="1"/>
  <c r="C7" i="8" s="1"/>
  <c r="C8" i="8" s="1"/>
  <c r="C9" i="8" s="1"/>
  <c r="C10" i="8" s="1"/>
  <c r="C11" i="8" s="1"/>
  <c r="C12" i="8" s="1"/>
  <c r="C13" i="8" s="1"/>
  <c r="A2" i="8"/>
  <c r="B1" i="8"/>
  <c r="T38" i="6"/>
  <c r="S38" i="6"/>
  <c r="R38" i="6"/>
  <c r="Q38" i="6"/>
  <c r="P38" i="6"/>
  <c r="O38" i="6"/>
  <c r="N38" i="6"/>
  <c r="M38" i="6"/>
  <c r="L38" i="6"/>
  <c r="K38" i="6"/>
  <c r="J38" i="6"/>
  <c r="I38" i="6"/>
  <c r="H38" i="6"/>
  <c r="G38" i="6"/>
  <c r="F38" i="6"/>
  <c r="E38" i="6"/>
  <c r="D38" i="6"/>
  <c r="C28" i="6"/>
  <c r="C29" i="6" s="1"/>
  <c r="T26" i="6"/>
  <c r="S26" i="6"/>
  <c r="R26" i="6"/>
  <c r="Q26" i="6"/>
  <c r="P26" i="6"/>
  <c r="O26" i="6"/>
  <c r="N26" i="6"/>
  <c r="M26" i="6"/>
  <c r="L26" i="6"/>
  <c r="K26" i="6"/>
  <c r="J26" i="6"/>
  <c r="I26" i="6"/>
  <c r="H26" i="6"/>
  <c r="G26" i="6"/>
  <c r="F26" i="6"/>
  <c r="E26" i="6"/>
  <c r="D26" i="6"/>
  <c r="C16" i="6"/>
  <c r="C17" i="6" s="1"/>
  <c r="C18" i="6" s="1"/>
  <c r="C19" i="6" s="1"/>
  <c r="C20" i="6" s="1"/>
  <c r="C21" i="6" s="1"/>
  <c r="C22" i="6" s="1"/>
  <c r="C23" i="6" s="1"/>
  <c r="C24" i="6" s="1"/>
  <c r="C25" i="6" s="1"/>
  <c r="C5" i="6"/>
  <c r="C6" i="6" s="1"/>
  <c r="C7" i="6" s="1"/>
  <c r="C8" i="6" s="1"/>
  <c r="C9" i="6" s="1"/>
  <c r="C10" i="6" s="1"/>
  <c r="C11" i="6" s="1"/>
  <c r="C12" i="6" s="1"/>
  <c r="C13" i="6" s="1"/>
  <c r="T4" i="6"/>
  <c r="T14" i="6" s="1"/>
  <c r="T39" i="6" s="1"/>
  <c r="S4" i="6"/>
  <c r="S14" i="6" s="1"/>
  <c r="S39" i="6" s="1"/>
  <c r="R4" i="6"/>
  <c r="R14" i="6" s="1"/>
  <c r="R39" i="6" s="1"/>
  <c r="Q4" i="6"/>
  <c r="Q14" i="6" s="1"/>
  <c r="Q39" i="6" s="1"/>
  <c r="P4" i="6"/>
  <c r="P14" i="6" s="1"/>
  <c r="P39" i="6" s="1"/>
  <c r="O4" i="6"/>
  <c r="O14" i="6" s="1"/>
  <c r="O39" i="6" s="1"/>
  <c r="N4" i="6"/>
  <c r="N14" i="6" s="1"/>
  <c r="N39" i="6" s="1"/>
  <c r="M4" i="6"/>
  <c r="M14" i="6" s="1"/>
  <c r="M39" i="6" s="1"/>
  <c r="L4" i="6"/>
  <c r="L14" i="6" s="1"/>
  <c r="L39" i="6" s="1"/>
  <c r="K4" i="6"/>
  <c r="K14" i="6" s="1"/>
  <c r="K39" i="6" s="1"/>
  <c r="J4" i="6"/>
  <c r="J14" i="6" s="1"/>
  <c r="J39" i="6" s="1"/>
  <c r="I4" i="6"/>
  <c r="I14" i="6" s="1"/>
  <c r="I39" i="6" s="1"/>
  <c r="H4" i="6"/>
  <c r="H14" i="6" s="1"/>
  <c r="H39" i="6" s="1"/>
  <c r="G4" i="6"/>
  <c r="G14" i="6" s="1"/>
  <c r="G39" i="6" s="1"/>
  <c r="F4" i="6"/>
  <c r="F14" i="6" s="1"/>
  <c r="F39" i="6" s="1"/>
  <c r="E4" i="6"/>
  <c r="E14" i="6" s="1"/>
  <c r="E39" i="6" s="1"/>
  <c r="D4" i="6"/>
  <c r="D14" i="6" s="1"/>
  <c r="D39" i="6" s="1"/>
  <c r="A2" i="6"/>
  <c r="B1" i="6"/>
  <c r="T56" i="4"/>
  <c r="S56" i="4"/>
  <c r="R56" i="4"/>
  <c r="Q56" i="4"/>
  <c r="P56" i="4"/>
  <c r="O56" i="4"/>
  <c r="N56" i="4"/>
  <c r="M56" i="4"/>
  <c r="L56" i="4"/>
  <c r="K56" i="4"/>
  <c r="J56" i="4"/>
  <c r="I56" i="4"/>
  <c r="H56" i="4"/>
  <c r="G56" i="4"/>
  <c r="F56" i="4"/>
  <c r="E56" i="4"/>
  <c r="D56" i="4"/>
  <c r="C30" i="4"/>
  <c r="C31" i="4" s="1"/>
  <c r="C32" i="4" s="1"/>
  <c r="C33" i="4" s="1"/>
  <c r="C34" i="4" s="1"/>
  <c r="C35" i="4" s="1"/>
  <c r="C36" i="4" s="1"/>
  <c r="C37" i="4" s="1"/>
  <c r="C38" i="4" s="1"/>
  <c r="C39" i="4" s="1"/>
  <c r="C40" i="4" s="1"/>
  <c r="C41" i="4" s="1"/>
  <c r="C42" i="4" s="1"/>
  <c r="C43" i="4" s="1"/>
  <c r="C44" i="4" s="1"/>
  <c r="C45" i="4" s="1"/>
  <c r="C46" i="4" s="1"/>
  <c r="C47" i="4" s="1"/>
  <c r="C48" i="4" s="1"/>
  <c r="C49" i="4" s="1"/>
  <c r="C50" i="4" s="1"/>
  <c r="C51" i="4" s="1"/>
  <c r="C52" i="4" s="1"/>
  <c r="C53" i="4" s="1"/>
  <c r="C54" i="4" s="1"/>
  <c r="C55" i="4" s="1"/>
  <c r="T28" i="4"/>
  <c r="S28" i="4"/>
  <c r="R28" i="4"/>
  <c r="Q28" i="4"/>
  <c r="P28" i="4"/>
  <c r="O28" i="4"/>
  <c r="N28" i="4"/>
  <c r="M28" i="4"/>
  <c r="L28" i="4"/>
  <c r="K28" i="4"/>
  <c r="J28" i="4"/>
  <c r="I28" i="4"/>
  <c r="H28" i="4"/>
  <c r="G28" i="4"/>
  <c r="F28" i="4"/>
  <c r="E28" i="4"/>
  <c r="D28" i="4"/>
  <c r="C20" i="4"/>
  <c r="C21" i="4" s="1"/>
  <c r="C22" i="4" s="1"/>
  <c r="C23" i="4" s="1"/>
  <c r="C24" i="4" s="1"/>
  <c r="C25" i="4" s="1"/>
  <c r="C26" i="4" s="1"/>
  <c r="C27" i="4" s="1"/>
  <c r="C19" i="4"/>
  <c r="O17" i="4"/>
  <c r="O57" i="4" s="1"/>
  <c r="C6" i="4"/>
  <c r="C7" i="4" s="1"/>
  <c r="C8" i="4" s="1"/>
  <c r="C9" i="4" s="1"/>
  <c r="C10" i="4" s="1"/>
  <c r="C11" i="4" s="1"/>
  <c r="C12" i="4" s="1"/>
  <c r="C13" i="4" s="1"/>
  <c r="C14" i="4" s="1"/>
  <c r="C15" i="4" s="1"/>
  <c r="C16" i="4" s="1"/>
  <c r="C5" i="4"/>
  <c r="T4" i="4"/>
  <c r="T17" i="4" s="1"/>
  <c r="T57" i="4" s="1"/>
  <c r="S4" i="4"/>
  <c r="S17" i="4" s="1"/>
  <c r="S57" i="4" s="1"/>
  <c r="R4" i="4"/>
  <c r="R17" i="4" s="1"/>
  <c r="R57" i="4" s="1"/>
  <c r="Q4" i="4"/>
  <c r="Q17" i="4" s="1"/>
  <c r="Q57" i="4" s="1"/>
  <c r="P4" i="4"/>
  <c r="P17" i="4" s="1"/>
  <c r="P57" i="4" s="1"/>
  <c r="O4" i="4"/>
  <c r="N4" i="4"/>
  <c r="N17" i="4" s="1"/>
  <c r="N57" i="4" s="1"/>
  <c r="M4" i="4"/>
  <c r="M17" i="4" s="1"/>
  <c r="M57" i="4" s="1"/>
  <c r="L4" i="4"/>
  <c r="L17" i="4" s="1"/>
  <c r="L57" i="4" s="1"/>
  <c r="K4" i="4"/>
  <c r="K17" i="4" s="1"/>
  <c r="K57" i="4" s="1"/>
  <c r="J4" i="4"/>
  <c r="J17" i="4" s="1"/>
  <c r="J57" i="4" s="1"/>
  <c r="I4" i="4"/>
  <c r="I17" i="4" s="1"/>
  <c r="I57" i="4" s="1"/>
  <c r="H4" i="4"/>
  <c r="H17" i="4" s="1"/>
  <c r="H57" i="4" s="1"/>
  <c r="G4" i="4"/>
  <c r="G17" i="4" s="1"/>
  <c r="G57" i="4" s="1"/>
  <c r="F4" i="4"/>
  <c r="F17" i="4" s="1"/>
  <c r="F57" i="4" s="1"/>
  <c r="E4" i="4"/>
  <c r="E17" i="4" s="1"/>
  <c r="E57" i="4" s="1"/>
  <c r="D4" i="4"/>
  <c r="D17" i="4" s="1"/>
  <c r="D57" i="4" s="1"/>
  <c r="A2" i="4"/>
  <c r="B1" i="4"/>
  <c r="B38" i="14" l="1"/>
  <c r="B38" i="13"/>
  <c r="B38" i="9"/>
  <c r="B39" i="6"/>
  <c r="C31" i="6"/>
  <c r="C32" i="6" s="1"/>
  <c r="C33" i="6" s="1"/>
  <c r="C34" i="6" s="1"/>
  <c r="C35" i="6" s="1"/>
  <c r="C36" i="6" s="1"/>
  <c r="C37" i="6" s="1"/>
  <c r="C30" i="6"/>
  <c r="B57" i="4"/>
  <c r="P4" i="8" l="1"/>
  <c r="P14" i="8" s="1"/>
  <c r="P38" i="8" s="1"/>
  <c r="E4" i="8" l="1"/>
  <c r="E14" i="8" s="1"/>
  <c r="E38" i="8" s="1"/>
  <c r="H4" i="8"/>
  <c r="H14" i="8" s="1"/>
  <c r="H38" i="8" s="1"/>
  <c r="R4" i="8"/>
  <c r="R14" i="8" s="1"/>
  <c r="R38" i="8" s="1"/>
  <c r="T4" i="8"/>
  <c r="T14" i="8" s="1"/>
  <c r="T38" i="8" s="1"/>
  <c r="I4" i="8"/>
  <c r="I14" i="8" s="1"/>
  <c r="I38" i="8" s="1"/>
  <c r="L4" i="8"/>
  <c r="L14" i="8" s="1"/>
  <c r="L38" i="8" s="1"/>
  <c r="S4" i="8"/>
  <c r="S14" i="8" s="1"/>
  <c r="S38" i="8" s="1"/>
  <c r="O4" i="8"/>
  <c r="O14" i="8" s="1"/>
  <c r="O38" i="8" s="1"/>
  <c r="J4" i="8"/>
  <c r="J14" i="8" s="1"/>
  <c r="J38" i="8" s="1"/>
  <c r="M4" i="8"/>
  <c r="M14" i="8" s="1"/>
  <c r="M38" i="8" s="1"/>
  <c r="F4" i="8"/>
  <c r="F14" i="8" s="1"/>
  <c r="F38" i="8" s="1"/>
  <c r="Q4" i="8"/>
  <c r="Q14" i="8" s="1"/>
  <c r="Q38" i="8" s="1"/>
  <c r="K4" i="8"/>
  <c r="K14" i="8" s="1"/>
  <c r="K38" i="8" s="1"/>
  <c r="N4" i="8"/>
  <c r="N14" i="8" s="1"/>
  <c r="N38" i="8" s="1"/>
  <c r="G4" i="8" l="1"/>
  <c r="G14" i="8" s="1"/>
  <c r="G38" i="8" s="1"/>
  <c r="D4" i="8" l="1"/>
  <c r="D14" i="8" s="1"/>
  <c r="D38" i="8" s="1"/>
  <c r="B38" i="8" s="1"/>
</calcChain>
</file>

<file path=xl/sharedStrings.xml><?xml version="1.0" encoding="utf-8"?>
<sst xmlns="http://schemas.openxmlformats.org/spreadsheetml/2006/main" count="546" uniqueCount="153">
  <si>
    <t>الموازنة العامة</t>
  </si>
  <si>
    <t>موازنة الكهرباء</t>
  </si>
  <si>
    <t>موازنة المياه</t>
  </si>
  <si>
    <t>موازنة التقاعد</t>
  </si>
  <si>
    <t>موازنة المعارف</t>
  </si>
  <si>
    <t>الصناديق النقدية</t>
  </si>
  <si>
    <t>الصناديق البنكية</t>
  </si>
  <si>
    <t>المستفيد</t>
  </si>
  <si>
    <t>البيان</t>
  </si>
  <si>
    <t>رقم السند</t>
  </si>
  <si>
    <t>النثريات</t>
  </si>
  <si>
    <t xml:space="preserve"> NIS</t>
  </si>
  <si>
    <t xml:space="preserve"> JDI</t>
  </si>
  <si>
    <t>USD</t>
  </si>
  <si>
    <t>الرئيسي NIS</t>
  </si>
  <si>
    <t>الرئيسي JDI</t>
  </si>
  <si>
    <t>الرئيسي USD</t>
  </si>
  <si>
    <t xml:space="preserve"> الرئيسيEUR</t>
  </si>
  <si>
    <t>النفايات</t>
  </si>
  <si>
    <t>جباية الكهرباء</t>
  </si>
  <si>
    <t>مشروع الكهرباء</t>
  </si>
  <si>
    <t>بال بي كهرباء</t>
  </si>
  <si>
    <t>جباية المياه</t>
  </si>
  <si>
    <t>مشروع المياه</t>
  </si>
  <si>
    <t>بال بي مياه</t>
  </si>
  <si>
    <t>التقاعد</t>
  </si>
  <si>
    <t>المعارف</t>
  </si>
  <si>
    <t>الايرادات</t>
  </si>
  <si>
    <t>رصيد اول المدة</t>
  </si>
  <si>
    <t>محمد خالد صلاح السعدي</t>
  </si>
  <si>
    <t>ايرادات سيارة الاسعاف</t>
  </si>
  <si>
    <t>احمد علي عبد صبيح</t>
  </si>
  <si>
    <t>اشتراك كهرباء</t>
  </si>
  <si>
    <t>امجد جميل احمد شيخ ابراهيم</t>
  </si>
  <si>
    <t>قيس اشرف محمد شيخ ابراهيم</t>
  </si>
  <si>
    <t xml:space="preserve">اشتراك كهرباء </t>
  </si>
  <si>
    <t>ممبيعات كهرباء</t>
  </si>
  <si>
    <t>مبيعات كهرباء</t>
  </si>
  <si>
    <t>مبيعات مياه</t>
  </si>
  <si>
    <t>القيود</t>
  </si>
  <si>
    <t>من بال بيه كهرباء الى البنك كهرباء</t>
  </si>
  <si>
    <t>من بال بيه مياه الى البنك مياه</t>
  </si>
  <si>
    <t>من الصندوق الرئيسي الى النثريات</t>
  </si>
  <si>
    <t>المصروفات</t>
  </si>
  <si>
    <t>الحالات الاجتماعية</t>
  </si>
  <si>
    <t>شحن كهرباء مجاني</t>
  </si>
  <si>
    <t>شحن مياه مجاني</t>
  </si>
  <si>
    <t>عمولة ادارة حسابات</t>
  </si>
  <si>
    <t>الحارث اياد مروح حرز الله</t>
  </si>
  <si>
    <t xml:space="preserve">اجور عامل بناء سناسل وفرد بسكورس طرق زراعية </t>
  </si>
  <si>
    <t>سامر معزوز مروح ابو الحراذين</t>
  </si>
  <si>
    <t>محمد باسم عارف جرار</t>
  </si>
  <si>
    <t>اكرم حسين عبد الرحمن ملحم</t>
  </si>
  <si>
    <t>اجور عامل على مشروع الكهرباء</t>
  </si>
  <si>
    <t>شركة محطة كفرراعي للمحروقات</t>
  </si>
  <si>
    <t>محروقات  بدل تنقل موظفي قسم المياه</t>
  </si>
  <si>
    <t>بلدية علار</t>
  </si>
  <si>
    <t>دفعة نهائية من فاتورة الكهرباء شهر 11 / 2023</t>
  </si>
  <si>
    <t>مثقال رضا صادق ذياب</t>
  </si>
  <si>
    <t>مواد بناء</t>
  </si>
  <si>
    <t>يزيد عزت خليلية</t>
  </si>
  <si>
    <t>اجور سائق سيارة جمع النفايات</t>
  </si>
  <si>
    <t>عدي حازم شلاش عبادي</t>
  </si>
  <si>
    <t>اجور عامل على سيارة جمع النفايات</t>
  </si>
  <si>
    <t>الشركة الفنية للهندسة الكهربائية</t>
  </si>
  <si>
    <t>اثمان عدادات كهرباء - جدولة شيكات</t>
  </si>
  <si>
    <t>شركة سرطبة ( ساتكو ) للمقاولات والتعهدات</t>
  </si>
  <si>
    <t xml:space="preserve">مساهمة البلدية في خط كهرباء طوباس - تطوير </t>
  </si>
  <si>
    <t>شركة فيوري تريد</t>
  </si>
  <si>
    <t>شراء عدادات مياه - جدولة</t>
  </si>
  <si>
    <t>شركة ازمير الانشائية</t>
  </si>
  <si>
    <t>شراء لوازم شبكة الكهرباء - جدولة</t>
  </si>
  <si>
    <t>جمعية بيت المسنين الخيرية</t>
  </si>
  <si>
    <t>شراء مقر الجمعة</t>
  </si>
  <si>
    <t>مجلس الخدمات المشترك</t>
  </si>
  <si>
    <t>تسديد ديون نفايات سابقة</t>
  </si>
  <si>
    <t>شركة سارة للطاقة المتجددة</t>
  </si>
  <si>
    <t>شراء محول كهرباء - جدولة</t>
  </si>
  <si>
    <t>دفعة من نفقات مكب النفايات</t>
  </si>
  <si>
    <t>اجور عمل سائق سيارة الاسعاف - عقد مياومة</t>
  </si>
  <si>
    <t>اجور نقل بالسيارة ارمة شايش - المدرسة</t>
  </si>
  <si>
    <t>جمال تيسير دار صبح</t>
  </si>
  <si>
    <t>اجور نقل اثاث لمدرسة كفرراعي الثانوية</t>
  </si>
  <si>
    <t>محمد صالح ذيب الاطرش</t>
  </si>
  <si>
    <t>الارصدة النقدية الاجمالية شيقل</t>
  </si>
  <si>
    <t>الرصيد</t>
  </si>
  <si>
    <t>مشتشفى ابن سينا</t>
  </si>
  <si>
    <t>ايراد سيارة الاسعاف</t>
  </si>
  <si>
    <t>عبد الله محمد عطا مرشد</t>
  </si>
  <si>
    <t>نبيل حسن صالح شيخ ابراهيم</t>
  </si>
  <si>
    <t>خدمات طاقة شمسية</t>
  </si>
  <si>
    <t>نضال احمد صالح يحيى</t>
  </si>
  <si>
    <t>اجور عامل بناء عبارات تصريف مياه الامطار</t>
  </si>
  <si>
    <t>شركة حيفا لتسويق البترول</t>
  </si>
  <si>
    <t>محروقات اليات البلدية التشغيلية شهر 12 / 2023</t>
  </si>
  <si>
    <t>محروقات سيارة اسعاف البلدية شهر 12 / 2023</t>
  </si>
  <si>
    <t>مهند محمود خليل قوقا</t>
  </si>
  <si>
    <t>اجور تركيب عوامة خزان - مضخات المياه</t>
  </si>
  <si>
    <t>لؤي الاخرس للخدمات الكهربائية</t>
  </si>
  <si>
    <t>اثمان عوامة - مضخات المياه</t>
  </si>
  <si>
    <t>مراكز الشحن الخارجية</t>
  </si>
  <si>
    <t>اياد حسني محمد صبيح</t>
  </si>
  <si>
    <t>ايجار قاعة مبنى البلدية</t>
  </si>
  <si>
    <t>من حساب</t>
  </si>
  <si>
    <t>الى حساب</t>
  </si>
  <si>
    <t>بال بيه كهرباء</t>
  </si>
  <si>
    <t>بال بيه مياه</t>
  </si>
  <si>
    <t>البنك الرئيسي</t>
  </si>
  <si>
    <t>سمير حسني صلاح ذياب</t>
  </si>
  <si>
    <t>اجور عامل تنظيفات</t>
  </si>
  <si>
    <t>محروقات بدل تنقل الموظف احمد سامي</t>
  </si>
  <si>
    <t>اتحاد مقدمي خدمات المياه</t>
  </si>
  <si>
    <t>رسوم انتساب البلدية عن العام 2024</t>
  </si>
  <si>
    <t>ابراهيم للزيوت والفلاتر</t>
  </si>
  <si>
    <t>ثمن دينمو سيارة البلدية اسوزو</t>
  </si>
  <si>
    <t>الاتصالات الفلسطسنية</t>
  </si>
  <si>
    <t>فواتير خط الفايبر عن الاشهر 11 + 12 /2023 + 1 / 2024</t>
  </si>
  <si>
    <t>حافظ احمد محمد حسين</t>
  </si>
  <si>
    <t>استهلاك طاقة شمسية</t>
  </si>
  <si>
    <t>ايهاب ناصر جوابرة</t>
  </si>
  <si>
    <t>اجور رش اعشاب في البلدة</t>
  </si>
  <si>
    <t>يونس منجد ملحم</t>
  </si>
  <si>
    <t>مطبعة الديار</t>
  </si>
  <si>
    <t>اثمان اختام سيارة الاسعاف</t>
  </si>
  <si>
    <t>جوال</t>
  </si>
  <si>
    <t>تسديد فواتير جوالات خطوط الموظفين</t>
  </si>
  <si>
    <t>الاتصالات الفلسطينية</t>
  </si>
  <si>
    <t>فواتير الاتصالات دورة 1 / 1 / 2024</t>
  </si>
  <si>
    <t>العقارية الهندسية</t>
  </si>
  <si>
    <t>اعمال مخططات مساحية</t>
  </si>
  <si>
    <t>محلات ابو ثامر لمواد البناء</t>
  </si>
  <si>
    <t>اجور باجر</t>
  </si>
  <si>
    <t>جلال احمد فائق ملحم</t>
  </si>
  <si>
    <t>تفعيل اشتراك كهرباء</t>
  </si>
  <si>
    <t>فاطمة محمد نجيب شيخ ابراهيم</t>
  </si>
  <si>
    <t>تحويل اشتراك كهرباء من مؤقت الى دائم + فصل اشتراك كهرباء</t>
  </si>
  <si>
    <t>الصندوق الرئيسي</t>
  </si>
  <si>
    <t>ضريبة الدخل</t>
  </si>
  <si>
    <t>اقتطاعات ضريبة الدخل عن الاشهر 9+10+11+12 /2023</t>
  </si>
  <si>
    <t>الرئيسي</t>
  </si>
  <si>
    <t>اسامة معزوز مروح ابو الحراذين</t>
  </si>
  <si>
    <t>اجور عامل بلاط مشتليفت ساحة مدرسة كفرراعي</t>
  </si>
  <si>
    <t>اجور اعمال بلاط مشتليفت ساحة مدرسة كفرراعي</t>
  </si>
  <si>
    <t>محمد منجد خليل ملحم</t>
  </si>
  <si>
    <t>دفعة مقدمة من راتب شهر 1 / 2024</t>
  </si>
  <si>
    <t>مشروع كهرباء</t>
  </si>
  <si>
    <t>مجلس قروي الرامة</t>
  </si>
  <si>
    <t>اثمان مياه</t>
  </si>
  <si>
    <t>ختام ومفيد عارف ملحم وابناءهم ضياء ومحمد ومحمود</t>
  </si>
  <si>
    <t>رسوم بناء</t>
  </si>
  <si>
    <t>احمد سامي يوسف ملحم</t>
  </si>
  <si>
    <t>بلال صالح ظاهر جوابرة</t>
  </si>
  <si>
    <t>دفعة مقدمة من راتب شهر 1 /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</si>
</sst>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_ ;[Red]\-#,##0.00\ "/>
    <numFmt numFmtId="165" formatCode="#,##0_ ;[Red]\-#,##0\ "/>
  </numFmts>
  <fonts count="4" x14ac:knownFonts="1">
    <font>
      <sz val="11"/>
      <color theme="1"/>
      <name val="Calibri"/>
      <family val="2"/>
      <charset val="178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3" tint="0.79998168889431442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2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3" xfId="0" applyNumberFormat="1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164" fontId="1" fillId="2" borderId="8" xfId="0" applyNumberFormat="1" applyFont="1" applyFill="1" applyBorder="1" applyAlignment="1">
      <alignment horizontal="center"/>
    </xf>
    <xf numFmtId="164" fontId="1" fillId="2" borderId="7" xfId="0" applyNumberFormat="1" applyFont="1" applyFill="1" applyBorder="1" applyAlignment="1">
      <alignment horizontal="center"/>
    </xf>
    <xf numFmtId="165" fontId="1" fillId="2" borderId="9" xfId="0" applyNumberFormat="1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165" fontId="1" fillId="2" borderId="6" xfId="0" applyNumberFormat="1" applyFont="1" applyFill="1" applyBorder="1" applyAlignment="1">
      <alignment horizontal="center"/>
    </xf>
    <xf numFmtId="165" fontId="1" fillId="2" borderId="8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6" xfId="0" applyNumberFormat="1" applyFont="1" applyFill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165" fontId="3" fillId="3" borderId="6" xfId="0" applyNumberFormat="1" applyFont="1" applyFill="1" applyBorder="1" applyAlignment="1">
      <alignment horizontal="center"/>
    </xf>
    <xf numFmtId="165" fontId="3" fillId="3" borderId="8" xfId="0" applyNumberFormat="1" applyFont="1" applyFill="1" applyBorder="1" applyAlignment="1">
      <alignment horizontal="center"/>
    </xf>
    <xf numFmtId="164" fontId="3" fillId="3" borderId="8" xfId="0" applyNumberFormat="1" applyFont="1" applyFill="1" applyBorder="1" applyAlignment="1">
      <alignment horizontal="center"/>
    </xf>
    <xf numFmtId="164" fontId="3" fillId="0" borderId="8" xfId="0" applyNumberFormat="1" applyFont="1" applyBorder="1" applyAlignment="1">
      <alignment horizontal="center"/>
    </xf>
    <xf numFmtId="164" fontId="3" fillId="0" borderId="7" xfId="0" applyNumberFormat="1" applyFont="1" applyBorder="1" applyAlignment="1">
      <alignment horizontal="center"/>
    </xf>
    <xf numFmtId="165" fontId="3" fillId="3" borderId="9" xfId="0" applyNumberFormat="1" applyFont="1" applyFill="1" applyBorder="1" applyAlignment="1">
      <alignment horizontal="center"/>
    </xf>
    <xf numFmtId="164" fontId="3" fillId="0" borderId="9" xfId="0" applyNumberFormat="1" applyFont="1" applyBorder="1" applyAlignment="1">
      <alignment horizontal="center"/>
    </xf>
    <xf numFmtId="165" fontId="3" fillId="3" borderId="10" xfId="0" applyNumberFormat="1" applyFont="1" applyFill="1" applyBorder="1" applyAlignment="1">
      <alignment horizontal="center"/>
    </xf>
    <xf numFmtId="165" fontId="3" fillId="3" borderId="11" xfId="0" applyNumberFormat="1" applyFont="1" applyFill="1" applyBorder="1" applyAlignment="1">
      <alignment horizontal="center"/>
    </xf>
    <xf numFmtId="164" fontId="3" fillId="3" borderId="11" xfId="0" applyNumberFormat="1" applyFont="1" applyFill="1" applyBorder="1" applyAlignment="1">
      <alignment horizontal="center"/>
    </xf>
    <xf numFmtId="164" fontId="3" fillId="0" borderId="11" xfId="0" applyNumberFormat="1" applyFont="1" applyBorder="1" applyAlignment="1">
      <alignment horizontal="center"/>
    </xf>
    <xf numFmtId="164" fontId="3" fillId="0" borderId="12" xfId="0" applyNumberFormat="1" applyFont="1" applyBorder="1" applyAlignment="1">
      <alignment horizontal="center"/>
    </xf>
    <xf numFmtId="165" fontId="3" fillId="3" borderId="13" xfId="0" applyNumberFormat="1" applyFont="1" applyFill="1" applyBorder="1" applyAlignment="1">
      <alignment horizontal="center"/>
    </xf>
    <xf numFmtId="164" fontId="3" fillId="0" borderId="13" xfId="0" applyNumberFormat="1" applyFont="1" applyBorder="1" applyAlignment="1">
      <alignment horizontal="center"/>
    </xf>
    <xf numFmtId="165" fontId="1" fillId="2" borderId="14" xfId="0" applyNumberFormat="1" applyFont="1" applyFill="1" applyBorder="1" applyAlignment="1">
      <alignment horizontal="center"/>
    </xf>
    <xf numFmtId="165" fontId="1" fillId="2" borderId="15" xfId="0" applyNumberFormat="1" applyFont="1" applyFill="1" applyBorder="1" applyAlignment="1">
      <alignment horizontal="center"/>
    </xf>
    <xf numFmtId="164" fontId="1" fillId="2" borderId="15" xfId="0" applyNumberFormat="1" applyFont="1" applyFill="1" applyBorder="1" applyAlignment="1">
      <alignment horizontal="center"/>
    </xf>
    <xf numFmtId="164" fontId="1" fillId="2" borderId="16" xfId="0" applyNumberFormat="1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165" fontId="3" fillId="4" borderId="17" xfId="0" applyNumberFormat="1" applyFont="1" applyFill="1" applyBorder="1" applyAlignment="1">
      <alignment horizontal="center"/>
    </xf>
    <xf numFmtId="165" fontId="3" fillId="4" borderId="18" xfId="0" applyNumberFormat="1" applyFont="1" applyFill="1" applyBorder="1" applyAlignment="1">
      <alignment horizontal="center"/>
    </xf>
    <xf numFmtId="164" fontId="3" fillId="4" borderId="18" xfId="0" applyNumberFormat="1" applyFont="1" applyFill="1" applyBorder="1" applyAlignment="1">
      <alignment horizontal="center"/>
    </xf>
    <xf numFmtId="164" fontId="3" fillId="4" borderId="19" xfId="0" applyNumberFormat="1" applyFont="1" applyFill="1" applyBorder="1" applyAlignment="1">
      <alignment horizontal="center"/>
    </xf>
    <xf numFmtId="165" fontId="3" fillId="4" borderId="20" xfId="0" applyNumberFormat="1" applyFont="1" applyFill="1" applyBorder="1" applyAlignment="1">
      <alignment horizontal="center"/>
    </xf>
    <xf numFmtId="164" fontId="3" fillId="4" borderId="20" xfId="0" applyNumberFormat="1" applyFont="1" applyFill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1" fillId="4" borderId="22" xfId="0" applyFont="1" applyFill="1" applyBorder="1" applyAlignment="1">
      <alignment horizontal="center"/>
    </xf>
    <xf numFmtId="165" fontId="1" fillId="4" borderId="14" xfId="0" applyNumberFormat="1" applyFont="1" applyFill="1" applyBorder="1" applyAlignment="1">
      <alignment horizontal="center"/>
    </xf>
    <xf numFmtId="164" fontId="1" fillId="4" borderId="14" xfId="0" applyNumberFormat="1" applyFont="1" applyFill="1" applyBorder="1" applyAlignment="1">
      <alignment horizontal="center"/>
    </xf>
    <xf numFmtId="0" fontId="1" fillId="5" borderId="19" xfId="0" applyFont="1" applyFill="1" applyBorder="1" applyAlignment="1">
      <alignment horizontal="center"/>
    </xf>
    <xf numFmtId="165" fontId="3" fillId="5" borderId="17" xfId="0" applyNumberFormat="1" applyFont="1" applyFill="1" applyBorder="1" applyAlignment="1">
      <alignment horizontal="center"/>
    </xf>
    <xf numFmtId="165" fontId="3" fillId="5" borderId="18" xfId="0" applyNumberFormat="1" applyFont="1" applyFill="1" applyBorder="1" applyAlignment="1">
      <alignment horizontal="center"/>
    </xf>
    <xf numFmtId="164" fontId="3" fillId="5" borderId="18" xfId="0" applyNumberFormat="1" applyFont="1" applyFill="1" applyBorder="1" applyAlignment="1">
      <alignment horizontal="center"/>
    </xf>
    <xf numFmtId="164" fontId="3" fillId="5" borderId="19" xfId="0" applyNumberFormat="1" applyFont="1" applyFill="1" applyBorder="1" applyAlignment="1">
      <alignment horizontal="center"/>
    </xf>
    <xf numFmtId="165" fontId="3" fillId="5" borderId="20" xfId="0" applyNumberFormat="1" applyFont="1" applyFill="1" applyBorder="1" applyAlignment="1">
      <alignment horizontal="center"/>
    </xf>
    <xf numFmtId="164" fontId="3" fillId="5" borderId="20" xfId="0" applyNumberFormat="1" applyFont="1" applyFill="1" applyBorder="1" applyAlignment="1">
      <alignment horizontal="center"/>
    </xf>
    <xf numFmtId="0" fontId="1" fillId="5" borderId="7" xfId="0" applyFont="1" applyFill="1" applyBorder="1" applyAlignment="1">
      <alignment horizontal="center"/>
    </xf>
    <xf numFmtId="0" fontId="1" fillId="5" borderId="9" xfId="0" applyFont="1" applyFill="1" applyBorder="1" applyAlignment="1">
      <alignment horizontal="center"/>
    </xf>
    <xf numFmtId="0" fontId="1" fillId="5" borderId="8" xfId="0" applyFont="1" applyFill="1" applyBorder="1" applyAlignment="1">
      <alignment horizontal="center"/>
    </xf>
    <xf numFmtId="165" fontId="1" fillId="5" borderId="6" xfId="0" applyNumberFormat="1" applyFont="1" applyFill="1" applyBorder="1" applyAlignment="1">
      <alignment horizontal="center"/>
    </xf>
    <xf numFmtId="164" fontId="1" fillId="5" borderId="6" xfId="0" applyNumberFormat="1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165" fontId="1" fillId="2" borderId="27" xfId="0" applyNumberFormat="1" applyFont="1" applyFill="1" applyBorder="1" applyAlignment="1">
      <alignment horizontal="center"/>
    </xf>
    <xf numFmtId="164" fontId="1" fillId="2" borderId="27" xfId="0" applyNumberFormat="1" applyFont="1" applyFill="1" applyBorder="1" applyAlignment="1">
      <alignment horizontal="center"/>
    </xf>
    <xf numFmtId="165" fontId="0" fillId="0" borderId="0" xfId="0" applyNumberFormat="1"/>
    <xf numFmtId="164" fontId="0" fillId="0" borderId="0" xfId="0" applyNumberFormat="1"/>
    <xf numFmtId="0" fontId="3" fillId="0" borderId="9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1" fillId="6" borderId="7" xfId="0" applyFont="1" applyFill="1" applyBorder="1" applyAlignment="1">
      <alignment horizontal="center"/>
    </xf>
    <xf numFmtId="165" fontId="3" fillId="6" borderId="17" xfId="0" applyNumberFormat="1" applyFont="1" applyFill="1" applyBorder="1" applyAlignment="1">
      <alignment horizontal="center"/>
    </xf>
    <xf numFmtId="165" fontId="3" fillId="6" borderId="18" xfId="0" applyNumberFormat="1" applyFont="1" applyFill="1" applyBorder="1" applyAlignment="1">
      <alignment horizontal="center"/>
    </xf>
    <xf numFmtId="164" fontId="3" fillId="6" borderId="18" xfId="0" applyNumberFormat="1" applyFont="1" applyFill="1" applyBorder="1" applyAlignment="1">
      <alignment horizontal="center"/>
    </xf>
    <xf numFmtId="164" fontId="3" fillId="6" borderId="19" xfId="0" applyNumberFormat="1" applyFont="1" applyFill="1" applyBorder="1" applyAlignment="1">
      <alignment horizontal="center"/>
    </xf>
    <xf numFmtId="165" fontId="3" fillId="6" borderId="20" xfId="0" applyNumberFormat="1" applyFont="1" applyFill="1" applyBorder="1" applyAlignment="1">
      <alignment horizontal="center"/>
    </xf>
    <xf numFmtId="164" fontId="3" fillId="6" borderId="20" xfId="0" applyNumberFormat="1" applyFont="1" applyFill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1" fillId="6" borderId="22" xfId="0" applyFont="1" applyFill="1" applyBorder="1" applyAlignment="1">
      <alignment horizontal="center"/>
    </xf>
    <xf numFmtId="165" fontId="1" fillId="6" borderId="14" xfId="0" applyNumberFormat="1" applyFont="1" applyFill="1" applyBorder="1" applyAlignment="1">
      <alignment horizontal="center"/>
    </xf>
    <xf numFmtId="164" fontId="1" fillId="6" borderId="14" xfId="0" applyNumberFormat="1" applyFont="1" applyFill="1" applyBorder="1" applyAlignment="1">
      <alignment horizontal="center"/>
    </xf>
    <xf numFmtId="164" fontId="3" fillId="7" borderId="6" xfId="0" applyNumberFormat="1" applyFont="1" applyFill="1" applyBorder="1" applyAlignment="1">
      <alignment horizontal="center"/>
    </xf>
    <xf numFmtId="164" fontId="3" fillId="7" borderId="8" xfId="0" applyNumberFormat="1" applyFont="1" applyFill="1" applyBorder="1" applyAlignment="1">
      <alignment horizontal="center"/>
    </xf>
    <xf numFmtId="164" fontId="3" fillId="7" borderId="10" xfId="0" applyNumberFormat="1" applyFont="1" applyFill="1" applyBorder="1" applyAlignment="1">
      <alignment horizontal="center"/>
    </xf>
    <xf numFmtId="164" fontId="3" fillId="7" borderId="11" xfId="0" applyNumberFormat="1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164" fontId="3" fillId="4" borderId="17" xfId="0" applyNumberFormat="1" applyFont="1" applyFill="1" applyBorder="1" applyAlignment="1">
      <alignment horizontal="center"/>
    </xf>
    <xf numFmtId="164" fontId="3" fillId="5" borderId="17" xfId="0" applyNumberFormat="1" applyFont="1" applyFill="1" applyBorder="1" applyAlignment="1">
      <alignment horizontal="center"/>
    </xf>
    <xf numFmtId="164" fontId="3" fillId="7" borderId="9" xfId="0" applyNumberFormat="1" applyFont="1" applyFill="1" applyBorder="1" applyAlignment="1">
      <alignment horizontal="center"/>
    </xf>
    <xf numFmtId="164" fontId="3" fillId="7" borderId="13" xfId="0" applyNumberFormat="1" applyFont="1" applyFill="1" applyBorder="1" applyAlignment="1">
      <alignment horizontal="center"/>
    </xf>
    <xf numFmtId="164" fontId="1" fillId="7" borderId="6" xfId="0" applyNumberFormat="1" applyFont="1" applyFill="1" applyBorder="1" applyAlignment="1">
      <alignment horizontal="center"/>
    </xf>
    <xf numFmtId="4" fontId="1" fillId="2" borderId="1" xfId="0" applyNumberFormat="1" applyFont="1" applyFill="1" applyBorder="1" applyAlignment="1">
      <alignment horizontal="center"/>
    </xf>
    <xf numFmtId="4" fontId="1" fillId="2" borderId="3" xfId="0" applyNumberFormat="1" applyFont="1" applyFill="1" applyBorder="1" applyAlignment="1">
      <alignment horizontal="center"/>
    </xf>
    <xf numFmtId="4" fontId="1" fillId="2" borderId="8" xfId="0" applyNumberFormat="1" applyFont="1" applyFill="1" applyBorder="1" applyAlignment="1">
      <alignment horizontal="center"/>
    </xf>
    <xf numFmtId="4" fontId="1" fillId="2" borderId="7" xfId="0" applyNumberFormat="1" applyFont="1" applyFill="1" applyBorder="1" applyAlignment="1">
      <alignment horizontal="center"/>
    </xf>
    <xf numFmtId="4" fontId="1" fillId="2" borderId="9" xfId="0" applyNumberFormat="1" applyFont="1" applyFill="1" applyBorder="1" applyAlignment="1">
      <alignment horizontal="center"/>
    </xf>
    <xf numFmtId="4" fontId="1" fillId="2" borderId="6" xfId="0" applyNumberFormat="1" applyFont="1" applyFill="1" applyBorder="1" applyAlignment="1">
      <alignment horizontal="center"/>
    </xf>
    <xf numFmtId="165" fontId="3" fillId="7" borderId="6" xfId="0" applyNumberFormat="1" applyFont="1" applyFill="1" applyBorder="1" applyAlignment="1">
      <alignment horizontal="center"/>
    </xf>
    <xf numFmtId="165" fontId="3" fillId="7" borderId="8" xfId="0" applyNumberFormat="1" applyFont="1" applyFill="1" applyBorder="1" applyAlignment="1">
      <alignment horizontal="center"/>
    </xf>
    <xf numFmtId="165" fontId="3" fillId="7" borderId="9" xfId="0" applyNumberFormat="1" applyFont="1" applyFill="1" applyBorder="1" applyAlignment="1">
      <alignment horizontal="center"/>
    </xf>
    <xf numFmtId="4" fontId="3" fillId="0" borderId="8" xfId="0" applyNumberFormat="1" applyFont="1" applyBorder="1" applyAlignment="1">
      <alignment horizontal="center"/>
    </xf>
    <xf numFmtId="4" fontId="3" fillId="0" borderId="7" xfId="0" applyNumberFormat="1" applyFont="1" applyBorder="1" applyAlignment="1">
      <alignment horizontal="center"/>
    </xf>
    <xf numFmtId="4" fontId="3" fillId="0" borderId="9" xfId="0" applyNumberFormat="1" applyFont="1" applyBorder="1" applyAlignment="1">
      <alignment horizontal="center"/>
    </xf>
    <xf numFmtId="165" fontId="3" fillId="7" borderId="10" xfId="0" applyNumberFormat="1" applyFont="1" applyFill="1" applyBorder="1" applyAlignment="1">
      <alignment horizontal="center"/>
    </xf>
    <xf numFmtId="165" fontId="3" fillId="7" borderId="11" xfId="0" applyNumberFormat="1" applyFont="1" applyFill="1" applyBorder="1" applyAlignment="1">
      <alignment horizontal="center"/>
    </xf>
    <xf numFmtId="165" fontId="3" fillId="7" borderId="13" xfId="0" applyNumberFormat="1" applyFont="1" applyFill="1" applyBorder="1" applyAlignment="1">
      <alignment horizontal="center"/>
    </xf>
    <xf numFmtId="4" fontId="3" fillId="0" borderId="11" xfId="0" applyNumberFormat="1" applyFont="1" applyBorder="1" applyAlignment="1">
      <alignment horizontal="center"/>
    </xf>
    <xf numFmtId="4" fontId="3" fillId="0" borderId="12" xfId="0" applyNumberFormat="1" applyFont="1" applyBorder="1" applyAlignment="1">
      <alignment horizontal="center"/>
    </xf>
    <xf numFmtId="4" fontId="3" fillId="0" borderId="13" xfId="0" applyNumberFormat="1" applyFont="1" applyBorder="1" applyAlignment="1">
      <alignment horizontal="center"/>
    </xf>
    <xf numFmtId="4" fontId="1" fillId="2" borderId="15" xfId="0" applyNumberFormat="1" applyFont="1" applyFill="1" applyBorder="1" applyAlignment="1">
      <alignment horizontal="center"/>
    </xf>
    <xf numFmtId="4" fontId="3" fillId="4" borderId="18" xfId="0" applyNumberFormat="1" applyFont="1" applyFill="1" applyBorder="1" applyAlignment="1">
      <alignment horizontal="center"/>
    </xf>
    <xf numFmtId="4" fontId="3" fillId="4" borderId="19" xfId="0" applyNumberFormat="1" applyFont="1" applyFill="1" applyBorder="1" applyAlignment="1">
      <alignment horizontal="center"/>
    </xf>
    <xf numFmtId="4" fontId="3" fillId="4" borderId="20" xfId="0" applyNumberFormat="1" applyFont="1" applyFill="1" applyBorder="1" applyAlignment="1">
      <alignment horizontal="center"/>
    </xf>
    <xf numFmtId="4" fontId="1" fillId="4" borderId="14" xfId="0" applyNumberFormat="1" applyFont="1" applyFill="1" applyBorder="1" applyAlignment="1">
      <alignment horizontal="center"/>
    </xf>
    <xf numFmtId="4" fontId="3" fillId="5" borderId="18" xfId="0" applyNumberFormat="1" applyFont="1" applyFill="1" applyBorder="1" applyAlignment="1">
      <alignment horizontal="center"/>
    </xf>
    <xf numFmtId="4" fontId="3" fillId="5" borderId="19" xfId="0" applyNumberFormat="1" applyFont="1" applyFill="1" applyBorder="1" applyAlignment="1">
      <alignment horizontal="center"/>
    </xf>
    <xf numFmtId="4" fontId="3" fillId="5" borderId="20" xfId="0" applyNumberFormat="1" applyFont="1" applyFill="1" applyBorder="1" applyAlignment="1">
      <alignment horizontal="center"/>
    </xf>
    <xf numFmtId="4" fontId="1" fillId="5" borderId="6" xfId="0" applyNumberFormat="1" applyFont="1" applyFill="1" applyBorder="1" applyAlignment="1">
      <alignment horizontal="center"/>
    </xf>
    <xf numFmtId="4" fontId="1" fillId="2" borderId="27" xfId="0" applyNumberFormat="1" applyFont="1" applyFill="1" applyBorder="1" applyAlignment="1">
      <alignment horizontal="center"/>
    </xf>
    <xf numFmtId="4" fontId="0" fillId="0" borderId="0" xfId="0" applyNumberFormat="1"/>
    <xf numFmtId="0" fontId="1" fillId="2" borderId="4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164" fontId="1" fillId="2" borderId="8" xfId="0" applyNumberFormat="1" applyFont="1" applyFill="1" applyBorder="1" applyAlignment="1">
      <alignment horizontal="center"/>
    </xf>
    <xf numFmtId="164" fontId="1" fillId="2" borderId="7" xfId="0" applyNumberFormat="1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21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center"/>
    </xf>
    <xf numFmtId="0" fontId="1" fillId="5" borderId="23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/>
    </xf>
    <xf numFmtId="0" fontId="1" fillId="6" borderId="6" xfId="0" applyFont="1" applyFill="1" applyBorder="1" applyAlignment="1">
      <alignment horizontal="center"/>
    </xf>
    <xf numFmtId="0" fontId="1" fillId="6" borderId="21" xfId="0" applyFont="1" applyFill="1" applyBorder="1" applyAlignment="1">
      <alignment horizontal="center"/>
    </xf>
    <xf numFmtId="0" fontId="1" fillId="6" borderId="14" xfId="0" applyFont="1" applyFill="1" applyBorder="1" applyAlignment="1">
      <alignment horizontal="center"/>
    </xf>
    <xf numFmtId="0" fontId="1" fillId="2" borderId="28" xfId="0" applyFont="1" applyFill="1" applyBorder="1" applyAlignment="1">
      <alignment horizontal="center"/>
    </xf>
    <xf numFmtId="0" fontId="1" fillId="2" borderId="29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5" borderId="8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5" borderId="29" xfId="0" applyFont="1" applyFill="1" applyBorder="1" applyAlignment="1">
      <alignment horizontal="center"/>
    </xf>
    <xf numFmtId="0" fontId="1" fillId="5" borderId="30" xfId="0" applyFont="1" applyFill="1" applyBorder="1" applyAlignment="1">
      <alignment horizontal="center"/>
    </xf>
    <xf numFmtId="4" fontId="1" fillId="2" borderId="9" xfId="0" applyNumberFormat="1" applyFont="1" applyFill="1" applyBorder="1" applyAlignment="1">
      <alignment horizontal="center"/>
    </xf>
    <xf numFmtId="4" fontId="1" fillId="2" borderId="7" xfId="0" applyNumberFormat="1" applyFont="1" applyFill="1" applyBorder="1" applyAlignment="1">
      <alignment horizontal="center"/>
    </xf>
    <xf numFmtId="4" fontId="1" fillId="2" borderId="8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Relationship Id="rId8" Type="http://schemas.openxmlformats.org/officeDocument/2006/relationships/worksheet" Target="worksheets/sheet8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4\2024.xlsx" TargetMode="External"/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4\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باية"/>
      <sheetName val="سلف وامانات"/>
      <sheetName val="الجرد"/>
    </sheetNames>
    <sheetDataSet>
      <sheetData sheetId="0">
        <row r="1">
          <cell r="B1">
            <v>1</v>
          </cell>
        </row>
        <row r="2">
          <cell r="A2">
            <v>2024</v>
          </cell>
        </row>
      </sheetData>
      <sheetData sheetId="1"/>
      <sheetData sheetId="2">
        <row r="38">
          <cell r="D38">
            <v>1871</v>
          </cell>
          <cell r="E38">
            <v>0</v>
          </cell>
          <cell r="F38">
            <v>3.2000000000380169E-2</v>
          </cell>
          <cell r="G38">
            <v>0</v>
          </cell>
          <cell r="H38">
            <v>1988.1000000000204</v>
          </cell>
          <cell r="I38">
            <v>2345.2989999999991</v>
          </cell>
          <cell r="J38">
            <v>855.82999999999629</v>
          </cell>
          <cell r="K38">
            <v>1</v>
          </cell>
          <cell r="L38">
            <v>58090.950000000012</v>
          </cell>
          <cell r="M38">
            <v>15065</v>
          </cell>
          <cell r="N38">
            <v>41694.099999999831</v>
          </cell>
          <cell r="O38">
            <v>21888.619999999995</v>
          </cell>
          <cell r="P38">
            <v>2950</v>
          </cell>
          <cell r="Q38">
            <v>43641.110000000044</v>
          </cell>
          <cell r="R38">
            <v>2176.9899999999998</v>
          </cell>
          <cell r="S38">
            <v>60292</v>
          </cell>
          <cell r="T38">
            <v>15064.900000000023</v>
          </cell>
        </row>
      </sheetData>
      <sheetData sheetId="3"/>
      <sheetData sheetId="4">
        <row r="38">
          <cell r="D38">
            <v>3373</v>
          </cell>
          <cell r="E38">
            <v>3045</v>
          </cell>
          <cell r="F38">
            <v>3.2000000000380169E-2</v>
          </cell>
          <cell r="G38">
            <v>0</v>
          </cell>
          <cell r="H38">
            <v>-11224.109999999979</v>
          </cell>
          <cell r="I38">
            <v>1095.2989999999991</v>
          </cell>
          <cell r="J38">
            <v>855.82999999999629</v>
          </cell>
          <cell r="K38">
            <v>1</v>
          </cell>
          <cell r="L38">
            <v>28340.950000000012</v>
          </cell>
          <cell r="M38">
            <v>20430</v>
          </cell>
          <cell r="N38">
            <v>-157148.67000000019</v>
          </cell>
          <cell r="O38">
            <v>-3.637978807091713E-12</v>
          </cell>
          <cell r="P38">
            <v>4111</v>
          </cell>
          <cell r="Q38">
            <v>34814.010000000038</v>
          </cell>
          <cell r="R38">
            <v>0</v>
          </cell>
          <cell r="S38">
            <v>60292</v>
          </cell>
          <cell r="T38">
            <v>15064.900000000023</v>
          </cell>
        </row>
      </sheetData>
      <sheetData sheetId="5"/>
      <sheetData sheetId="6">
        <row r="38">
          <cell r="D38">
            <v>2053</v>
          </cell>
          <cell r="E38">
            <v>3340</v>
          </cell>
          <cell r="F38">
            <v>3.2000000000380169E-2</v>
          </cell>
          <cell r="G38">
            <v>0</v>
          </cell>
          <cell r="H38">
            <v>-19563.109999999979</v>
          </cell>
          <cell r="I38">
            <v>1095.2989999999991</v>
          </cell>
          <cell r="J38">
            <v>855.82999999999629</v>
          </cell>
          <cell r="K38">
            <v>1</v>
          </cell>
          <cell r="L38">
            <v>28340.950000000012</v>
          </cell>
          <cell r="M38">
            <v>27637</v>
          </cell>
          <cell r="N38">
            <v>-157148.67000000019</v>
          </cell>
          <cell r="O38">
            <v>-3.637978807091713E-12</v>
          </cell>
          <cell r="P38">
            <v>5801</v>
          </cell>
          <cell r="Q38">
            <v>34814.010000000038</v>
          </cell>
          <cell r="R38">
            <v>0</v>
          </cell>
          <cell r="S38">
            <v>60292</v>
          </cell>
          <cell r="T38">
            <v>15064.900000000023</v>
          </cell>
        </row>
      </sheetData>
      <sheetData sheetId="7">
        <row r="38">
          <cell r="D38">
            <v>714</v>
          </cell>
          <cell r="E38">
            <v>3640</v>
          </cell>
          <cell r="F38">
            <v>3.2000000000380169E-2</v>
          </cell>
          <cell r="G38">
            <v>0</v>
          </cell>
          <cell r="H38">
            <v>10436.890000000021</v>
          </cell>
          <cell r="I38">
            <v>1095.2989999999991</v>
          </cell>
          <cell r="J38">
            <v>379.0699999999963</v>
          </cell>
          <cell r="K38">
            <v>1</v>
          </cell>
          <cell r="L38">
            <v>8340.9500000000116</v>
          </cell>
          <cell r="M38">
            <v>0</v>
          </cell>
          <cell r="N38">
            <v>-42541.670000000187</v>
          </cell>
          <cell r="O38">
            <v>0</v>
          </cell>
          <cell r="P38">
            <v>568</v>
          </cell>
          <cell r="Q38">
            <v>46057.010000000038</v>
          </cell>
          <cell r="R38">
            <v>0</v>
          </cell>
          <cell r="S38">
            <v>60292</v>
          </cell>
          <cell r="T38">
            <v>15064.900000000023</v>
          </cell>
        </row>
      </sheetData>
      <sheetData sheetId="8">
        <row r="38">
          <cell r="D38">
            <v>-436</v>
          </cell>
          <cell r="E38">
            <v>3640</v>
          </cell>
          <cell r="F38">
            <v>3.2000000000380169E-2</v>
          </cell>
          <cell r="G38">
            <v>0</v>
          </cell>
          <cell r="H38">
            <v>9309.9200000000219</v>
          </cell>
          <cell r="I38">
            <v>1095.2989999999991</v>
          </cell>
          <cell r="J38">
            <v>379.0699999999963</v>
          </cell>
          <cell r="K38">
            <v>1</v>
          </cell>
          <cell r="L38">
            <v>8340.9500000000116</v>
          </cell>
          <cell r="M38">
            <v>7010</v>
          </cell>
          <cell r="N38">
            <v>-42541.670000000187</v>
          </cell>
          <cell r="O38">
            <v>0</v>
          </cell>
          <cell r="P38">
            <v>1588</v>
          </cell>
          <cell r="Q38">
            <v>46057.010000000038</v>
          </cell>
          <cell r="R38">
            <v>0</v>
          </cell>
          <cell r="S38">
            <v>60292</v>
          </cell>
          <cell r="T38">
            <v>15064.900000000023</v>
          </cell>
        </row>
      </sheetData>
      <sheetData sheetId="9">
        <row r="38">
          <cell r="D38">
            <v>-436</v>
          </cell>
          <cell r="E38">
            <v>3640</v>
          </cell>
          <cell r="F38">
            <v>3.2000000000380169E-2</v>
          </cell>
          <cell r="G38">
            <v>0</v>
          </cell>
          <cell r="H38">
            <v>1449.9200000000219</v>
          </cell>
          <cell r="I38">
            <v>1095.2989999999991</v>
          </cell>
          <cell r="J38">
            <v>379.0699999999963</v>
          </cell>
          <cell r="K38">
            <v>1</v>
          </cell>
          <cell r="L38">
            <v>8340.9500000000116</v>
          </cell>
          <cell r="M38">
            <v>10870</v>
          </cell>
          <cell r="N38">
            <v>-42541.670000000187</v>
          </cell>
          <cell r="O38">
            <v>0</v>
          </cell>
          <cell r="P38">
            <v>2358</v>
          </cell>
          <cell r="Q38">
            <v>46057.010000000038</v>
          </cell>
          <cell r="R38">
            <v>0</v>
          </cell>
          <cell r="S38">
            <v>60292</v>
          </cell>
          <cell r="T38">
            <v>15064.900000000023</v>
          </cell>
        </row>
      </sheetData>
      <sheetData sheetId="10"/>
      <sheetData sheetId="11">
        <row r="38">
          <cell r="D38">
            <v>-1211</v>
          </cell>
          <cell r="E38">
            <v>770</v>
          </cell>
          <cell r="F38">
            <v>3.2000000000380169E-2</v>
          </cell>
          <cell r="G38">
            <v>0</v>
          </cell>
          <cell r="H38">
            <v>1449.9200000000219</v>
          </cell>
          <cell r="I38">
            <v>1095.2989999999991</v>
          </cell>
          <cell r="J38">
            <v>379.0699999999963</v>
          </cell>
          <cell r="K38">
            <v>1</v>
          </cell>
          <cell r="L38">
            <v>8340.9500000000116</v>
          </cell>
          <cell r="M38">
            <v>19490</v>
          </cell>
          <cell r="N38">
            <v>-42541.670000000187</v>
          </cell>
          <cell r="O38">
            <v>0</v>
          </cell>
          <cell r="P38">
            <v>3096</v>
          </cell>
          <cell r="Q38">
            <v>46057.010000000038</v>
          </cell>
          <cell r="R38">
            <v>0</v>
          </cell>
          <cell r="S38">
            <v>60292</v>
          </cell>
          <cell r="T38">
            <v>15064.900000000023</v>
          </cell>
        </row>
      </sheetData>
      <sheetData sheetId="12">
        <row r="38">
          <cell r="D38">
            <v>-1511</v>
          </cell>
          <cell r="E38">
            <v>770</v>
          </cell>
          <cell r="F38">
            <v>3.2000000000380169E-2</v>
          </cell>
          <cell r="G38">
            <v>0</v>
          </cell>
          <cell r="H38">
            <v>11449.920000000022</v>
          </cell>
          <cell r="I38">
            <v>1095.2989999999991</v>
          </cell>
          <cell r="J38">
            <v>379.0699999999963</v>
          </cell>
          <cell r="K38">
            <v>1</v>
          </cell>
          <cell r="L38">
            <v>8340.9500000000116</v>
          </cell>
          <cell r="M38">
            <v>24470</v>
          </cell>
          <cell r="N38">
            <v>11458.329999999813</v>
          </cell>
          <cell r="O38">
            <v>0</v>
          </cell>
          <cell r="P38">
            <v>3706</v>
          </cell>
          <cell r="Q38">
            <v>57057.010000000038</v>
          </cell>
          <cell r="R38">
            <v>0</v>
          </cell>
          <cell r="S38">
            <v>60292</v>
          </cell>
          <cell r="T38">
            <v>10544.900000000023</v>
          </cell>
        </row>
      </sheetData>
      <sheetData sheetId="13">
        <row r="38">
          <cell r="D38">
            <v>-1511</v>
          </cell>
          <cell r="E38">
            <v>770</v>
          </cell>
          <cell r="F38">
            <v>3.2000000000380169E-2</v>
          </cell>
          <cell r="G38">
            <v>0</v>
          </cell>
          <cell r="H38">
            <v>11449.920000000022</v>
          </cell>
          <cell r="I38">
            <v>1095.2989999999991</v>
          </cell>
          <cell r="J38">
            <v>379.0699999999963</v>
          </cell>
          <cell r="K38">
            <v>1</v>
          </cell>
          <cell r="L38">
            <v>8340.9500000000116</v>
          </cell>
          <cell r="M38">
            <v>745</v>
          </cell>
          <cell r="N38">
            <v>44233.329999999813</v>
          </cell>
          <cell r="O38">
            <v>0</v>
          </cell>
          <cell r="P38">
            <v>5206</v>
          </cell>
          <cell r="Q38">
            <v>57057.010000000038</v>
          </cell>
          <cell r="R38">
            <v>0</v>
          </cell>
          <cell r="S38">
            <v>60292</v>
          </cell>
          <cell r="T38">
            <v>10544.900000000023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FC329-196B-4E6C-A545-851D110E800E}">
  <dimension ref="A1"/>
  <sheetViews>
    <sheetView rightToLeft="1" workbookViewId="0">
      <selection activeCell="C32" sqref="C32"/>
    </sheetView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931F6-5C9F-4B82-AFAC-67C5DE1A5E3C}">
  <dimension ref="A1"/>
  <sheetViews>
    <sheetView rightToLeft="1" workbookViewId="0">
      <selection activeCell="D30" sqref="D30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D96923-66D5-4463-948F-134418554E89}">
  <dimension ref="A1"/>
  <sheetViews>
    <sheetView rightToLeft="1" workbookViewId="0">
      <selection activeCell="D29" sqref="D29"/>
    </sheetView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0A8B7-57C5-40E3-A96B-7F61BCFBF9E2}">
  <dimension ref="A1:T57"/>
  <sheetViews>
    <sheetView rightToLeft="1" workbookViewId="0">
      <selection activeCell="B9" sqref="B9"/>
    </sheetView>
  </sheetViews>
  <sheetFormatPr defaultRowHeight="15" x14ac:dyDescent="0.25"/>
  <cols>
    <col min="1" max="1" width="26.28515625" customWidth="1"/>
    <col min="2" max="2" width="30.42578125" customWidth="1"/>
    <col min="3" max="3" width="6.7109375" customWidth="1"/>
    <col min="4" max="5" width="9" style="66"/>
    <col min="6" max="12" width="9" style="67"/>
    <col min="13" max="13" width="9.5703125" style="66" bestFit="1" customWidth="1"/>
    <col min="14" max="14" width="9.85546875" style="67" bestFit="1" customWidth="1"/>
    <col min="15" max="15" width="9" style="67"/>
    <col min="16" max="16" width="9.5703125" style="66" bestFit="1" customWidth="1"/>
    <col min="17" max="20" width="9" style="67"/>
  </cols>
  <sheetData>
    <row r="1" spans="1:20" x14ac:dyDescent="0.25">
      <c r="A1" s="1">
        <v>4</v>
      </c>
      <c r="B1" s="2">
        <f>'[1]1'!B1</f>
        <v>1</v>
      </c>
      <c r="C1" s="3"/>
      <c r="D1" s="121" t="s">
        <v>0</v>
      </c>
      <c r="E1" s="122"/>
      <c r="F1" s="122"/>
      <c r="G1" s="122"/>
      <c r="H1" s="122"/>
      <c r="I1" s="122"/>
      <c r="J1" s="122"/>
      <c r="K1" s="122"/>
      <c r="L1" s="123"/>
      <c r="M1" s="124" t="s">
        <v>1</v>
      </c>
      <c r="N1" s="122"/>
      <c r="O1" s="123"/>
      <c r="P1" s="124" t="s">
        <v>2</v>
      </c>
      <c r="Q1" s="122"/>
      <c r="R1" s="123"/>
      <c r="S1" s="4" t="s">
        <v>3</v>
      </c>
      <c r="T1" s="5" t="s">
        <v>4</v>
      </c>
    </row>
    <row r="2" spans="1:20" x14ac:dyDescent="0.25">
      <c r="A2" s="125">
        <f>'[1]1'!A2:B2</f>
        <v>2024</v>
      </c>
      <c r="B2" s="126"/>
      <c r="C2" s="7"/>
      <c r="D2" s="126" t="s">
        <v>5</v>
      </c>
      <c r="E2" s="127"/>
      <c r="F2" s="127"/>
      <c r="G2" s="127"/>
      <c r="H2" s="128" t="s">
        <v>6</v>
      </c>
      <c r="I2" s="128"/>
      <c r="J2" s="128"/>
      <c r="K2" s="128"/>
      <c r="L2" s="129"/>
      <c r="M2" s="11" t="s">
        <v>5</v>
      </c>
      <c r="N2" s="127" t="s">
        <v>6</v>
      </c>
      <c r="O2" s="130"/>
      <c r="P2" s="11" t="s">
        <v>5</v>
      </c>
      <c r="Q2" s="127" t="s">
        <v>6</v>
      </c>
      <c r="R2" s="130"/>
      <c r="S2" s="131" t="s">
        <v>5</v>
      </c>
      <c r="T2" s="130"/>
    </row>
    <row r="3" spans="1:20" x14ac:dyDescent="0.25">
      <c r="A3" s="12" t="s">
        <v>7</v>
      </c>
      <c r="B3" s="8" t="s">
        <v>8</v>
      </c>
      <c r="C3" s="7" t="s">
        <v>9</v>
      </c>
      <c r="D3" s="13" t="s">
        <v>10</v>
      </c>
      <c r="E3" s="14" t="s">
        <v>11</v>
      </c>
      <c r="F3" s="9" t="s">
        <v>12</v>
      </c>
      <c r="G3" s="9" t="s">
        <v>13</v>
      </c>
      <c r="H3" s="9" t="s">
        <v>14</v>
      </c>
      <c r="I3" s="9" t="s">
        <v>15</v>
      </c>
      <c r="J3" s="9" t="s">
        <v>16</v>
      </c>
      <c r="K3" s="9" t="s">
        <v>17</v>
      </c>
      <c r="L3" s="10" t="s">
        <v>18</v>
      </c>
      <c r="M3" s="11" t="s">
        <v>19</v>
      </c>
      <c r="N3" s="9" t="s">
        <v>20</v>
      </c>
      <c r="O3" s="10" t="s">
        <v>21</v>
      </c>
      <c r="P3" s="11" t="s">
        <v>22</v>
      </c>
      <c r="Q3" s="9" t="s">
        <v>23</v>
      </c>
      <c r="R3" s="10" t="s">
        <v>24</v>
      </c>
      <c r="S3" s="15" t="s">
        <v>25</v>
      </c>
      <c r="T3" s="10" t="s">
        <v>26</v>
      </c>
    </row>
    <row r="4" spans="1:20" x14ac:dyDescent="0.25">
      <c r="A4" s="12" t="s">
        <v>27</v>
      </c>
      <c r="B4" s="8" t="s">
        <v>28</v>
      </c>
      <c r="C4" s="7">
        <v>0</v>
      </c>
      <c r="D4" s="13">
        <f>'[1]3'!D38</f>
        <v>1871</v>
      </c>
      <c r="E4" s="13">
        <f>'[1]3'!E38</f>
        <v>0</v>
      </c>
      <c r="F4" s="16">
        <f>'[1]3'!F38</f>
        <v>3.2000000000380169E-2</v>
      </c>
      <c r="G4" s="16">
        <f>'[1]3'!G38</f>
        <v>0</v>
      </c>
      <c r="H4" s="16">
        <f>'[1]3'!H38</f>
        <v>1988.1000000000204</v>
      </c>
      <c r="I4" s="16">
        <f>'[1]3'!I38</f>
        <v>2345.2989999999991</v>
      </c>
      <c r="J4" s="16">
        <f>'[1]3'!J38</f>
        <v>855.82999999999629</v>
      </c>
      <c r="K4" s="16">
        <f>'[1]3'!K38</f>
        <v>1</v>
      </c>
      <c r="L4" s="16">
        <f>'[1]3'!L38</f>
        <v>58090.950000000012</v>
      </c>
      <c r="M4" s="13">
        <f>'[1]3'!M38</f>
        <v>15065</v>
      </c>
      <c r="N4" s="16">
        <f>'[1]3'!N38</f>
        <v>41694.099999999831</v>
      </c>
      <c r="O4" s="16">
        <f>'[1]3'!O38</f>
        <v>21888.619999999995</v>
      </c>
      <c r="P4" s="13">
        <f>'[1]3'!P38</f>
        <v>2950</v>
      </c>
      <c r="Q4" s="16">
        <f>'[1]3'!Q38</f>
        <v>43641.110000000044</v>
      </c>
      <c r="R4" s="16">
        <f>'[1]3'!R38</f>
        <v>2176.9899999999998</v>
      </c>
      <c r="S4" s="16">
        <f>'[1]3'!S38</f>
        <v>60292</v>
      </c>
      <c r="T4" s="16">
        <f>'[1]3'!T38</f>
        <v>15064.900000000023</v>
      </c>
    </row>
    <row r="5" spans="1:20" x14ac:dyDescent="0.25">
      <c r="A5" s="17" t="s">
        <v>29</v>
      </c>
      <c r="B5" s="18" t="s">
        <v>30</v>
      </c>
      <c r="C5" s="7">
        <f>C4+1</f>
        <v>1</v>
      </c>
      <c r="D5" s="19"/>
      <c r="E5" s="20">
        <v>1380</v>
      </c>
      <c r="F5" s="21"/>
      <c r="G5" s="21"/>
      <c r="H5" s="22"/>
      <c r="I5" s="22"/>
      <c r="J5" s="22"/>
      <c r="K5" s="22"/>
      <c r="L5" s="23"/>
      <c r="M5" s="24"/>
      <c r="N5" s="22"/>
      <c r="O5" s="23"/>
      <c r="P5" s="24"/>
      <c r="Q5" s="22"/>
      <c r="R5" s="23"/>
      <c r="S5" s="25"/>
      <c r="T5" s="23"/>
    </row>
    <row r="6" spans="1:20" x14ac:dyDescent="0.25">
      <c r="A6" s="17" t="s">
        <v>31</v>
      </c>
      <c r="B6" s="18" t="s">
        <v>32</v>
      </c>
      <c r="C6" s="7">
        <f t="shared" ref="C6:C16" si="0">C5+1</f>
        <v>2</v>
      </c>
      <c r="D6" s="19"/>
      <c r="E6" s="20">
        <v>1295</v>
      </c>
      <c r="F6" s="21"/>
      <c r="G6" s="21"/>
      <c r="H6" s="22"/>
      <c r="I6" s="22"/>
      <c r="J6" s="22"/>
      <c r="K6" s="22"/>
      <c r="L6" s="23"/>
      <c r="M6" s="24"/>
      <c r="N6" s="22"/>
      <c r="O6" s="23"/>
      <c r="P6" s="24"/>
      <c r="Q6" s="22"/>
      <c r="R6" s="23"/>
      <c r="S6" s="25"/>
      <c r="T6" s="23"/>
    </row>
    <row r="7" spans="1:20" x14ac:dyDescent="0.25">
      <c r="A7" s="17" t="s">
        <v>33</v>
      </c>
      <c r="B7" s="18" t="s">
        <v>32</v>
      </c>
      <c r="C7" s="7">
        <f t="shared" si="0"/>
        <v>3</v>
      </c>
      <c r="D7" s="19"/>
      <c r="E7" s="20">
        <v>5070</v>
      </c>
      <c r="F7" s="21"/>
      <c r="G7" s="21"/>
      <c r="H7" s="22"/>
      <c r="I7" s="22"/>
      <c r="J7" s="22"/>
      <c r="K7" s="22"/>
      <c r="L7" s="23"/>
      <c r="M7" s="24"/>
      <c r="N7" s="22"/>
      <c r="O7" s="23"/>
      <c r="P7" s="24"/>
      <c r="Q7" s="22"/>
      <c r="R7" s="23"/>
      <c r="S7" s="25"/>
      <c r="T7" s="23"/>
    </row>
    <row r="8" spans="1:20" x14ac:dyDescent="0.25">
      <c r="A8" s="17" t="s">
        <v>34</v>
      </c>
      <c r="B8" s="18" t="s">
        <v>35</v>
      </c>
      <c r="C8" s="7">
        <f t="shared" si="0"/>
        <v>4</v>
      </c>
      <c r="D8" s="19"/>
      <c r="E8" s="20">
        <v>300</v>
      </c>
      <c r="F8" s="21"/>
      <c r="G8" s="21"/>
      <c r="H8" s="22"/>
      <c r="I8" s="22"/>
      <c r="J8" s="22"/>
      <c r="K8" s="22"/>
      <c r="L8" s="23"/>
      <c r="M8" s="24"/>
      <c r="N8" s="22"/>
      <c r="O8" s="23"/>
      <c r="P8" s="24"/>
      <c r="Q8" s="22"/>
      <c r="R8" s="23"/>
      <c r="S8" s="25"/>
      <c r="T8" s="23"/>
    </row>
    <row r="9" spans="1:20" x14ac:dyDescent="0.25">
      <c r="A9" s="17"/>
      <c r="B9" s="18" t="s">
        <v>36</v>
      </c>
      <c r="C9" s="7">
        <f t="shared" si="0"/>
        <v>5</v>
      </c>
      <c r="D9" s="19"/>
      <c r="E9" s="20"/>
      <c r="F9" s="21"/>
      <c r="G9" s="21"/>
      <c r="H9" s="22"/>
      <c r="I9" s="22"/>
      <c r="J9" s="22"/>
      <c r="K9" s="22"/>
      <c r="L9" s="23"/>
      <c r="M9" s="24">
        <v>5910</v>
      </c>
      <c r="N9" s="22"/>
      <c r="O9" s="23"/>
      <c r="P9" s="24"/>
      <c r="Q9" s="22"/>
      <c r="R9" s="23"/>
      <c r="S9" s="25"/>
      <c r="T9" s="23"/>
    </row>
    <row r="10" spans="1:20" x14ac:dyDescent="0.25">
      <c r="A10" s="17"/>
      <c r="B10" s="18" t="s">
        <v>37</v>
      </c>
      <c r="C10" s="7">
        <f t="shared" si="0"/>
        <v>6</v>
      </c>
      <c r="D10" s="19"/>
      <c r="E10" s="20"/>
      <c r="F10" s="21"/>
      <c r="G10" s="21"/>
      <c r="H10" s="22"/>
      <c r="I10" s="22"/>
      <c r="J10" s="22"/>
      <c r="K10" s="22"/>
      <c r="L10" s="23"/>
      <c r="M10" s="24">
        <v>220</v>
      </c>
      <c r="N10" s="22"/>
      <c r="O10" s="23"/>
      <c r="P10" s="24"/>
      <c r="Q10" s="22"/>
      <c r="R10" s="23"/>
      <c r="S10" s="25"/>
      <c r="T10" s="23"/>
    </row>
    <row r="11" spans="1:20" x14ac:dyDescent="0.25">
      <c r="A11" s="17"/>
      <c r="B11" s="18" t="s">
        <v>38</v>
      </c>
      <c r="C11" s="7">
        <f t="shared" si="0"/>
        <v>7</v>
      </c>
      <c r="D11" s="19"/>
      <c r="E11" s="20"/>
      <c r="F11" s="21"/>
      <c r="G11" s="21"/>
      <c r="H11" s="22"/>
      <c r="I11" s="22"/>
      <c r="J11" s="22"/>
      <c r="K11" s="22"/>
      <c r="L11" s="23"/>
      <c r="M11" s="24"/>
      <c r="N11" s="22"/>
      <c r="O11" s="23"/>
      <c r="P11" s="24">
        <v>1311</v>
      </c>
      <c r="Q11" s="22"/>
      <c r="R11" s="23"/>
      <c r="S11" s="25"/>
      <c r="T11" s="23"/>
    </row>
    <row r="12" spans="1:20" x14ac:dyDescent="0.25">
      <c r="A12" s="17"/>
      <c r="B12" s="18"/>
      <c r="C12" s="7">
        <f t="shared" si="0"/>
        <v>8</v>
      </c>
      <c r="D12" s="19"/>
      <c r="E12" s="20"/>
      <c r="F12" s="21"/>
      <c r="G12" s="21"/>
      <c r="H12" s="22"/>
      <c r="I12" s="22"/>
      <c r="J12" s="22"/>
      <c r="K12" s="22"/>
      <c r="L12" s="23"/>
      <c r="M12" s="24"/>
      <c r="N12" s="22"/>
      <c r="O12" s="23"/>
      <c r="P12" s="24"/>
      <c r="Q12" s="22"/>
      <c r="R12" s="23"/>
      <c r="S12" s="25"/>
      <c r="T12" s="23"/>
    </row>
    <row r="13" spans="1:20" x14ac:dyDescent="0.25">
      <c r="A13" s="17"/>
      <c r="B13" s="18"/>
      <c r="C13" s="7">
        <f t="shared" si="0"/>
        <v>9</v>
      </c>
      <c r="D13" s="19"/>
      <c r="E13" s="20"/>
      <c r="F13" s="21"/>
      <c r="G13" s="21"/>
      <c r="H13" s="22"/>
      <c r="I13" s="22"/>
      <c r="J13" s="22"/>
      <c r="K13" s="22"/>
      <c r="L13" s="23"/>
      <c r="M13" s="24"/>
      <c r="N13" s="22"/>
      <c r="O13" s="23"/>
      <c r="P13" s="24"/>
      <c r="Q13" s="22"/>
      <c r="R13" s="23"/>
      <c r="S13" s="25"/>
      <c r="T13" s="23"/>
    </row>
    <row r="14" spans="1:20" x14ac:dyDescent="0.25">
      <c r="A14" s="17"/>
      <c r="B14" s="18"/>
      <c r="C14" s="7">
        <f t="shared" si="0"/>
        <v>10</v>
      </c>
      <c r="D14" s="19"/>
      <c r="E14" s="20"/>
      <c r="F14" s="21"/>
      <c r="G14" s="21"/>
      <c r="H14" s="22"/>
      <c r="I14" s="22"/>
      <c r="J14" s="22"/>
      <c r="K14" s="22"/>
      <c r="L14" s="23"/>
      <c r="M14" s="24"/>
      <c r="N14" s="22"/>
      <c r="O14" s="23"/>
      <c r="P14" s="24"/>
      <c r="Q14" s="22"/>
      <c r="R14" s="23"/>
      <c r="S14" s="25"/>
      <c r="T14" s="23"/>
    </row>
    <row r="15" spans="1:20" x14ac:dyDescent="0.25">
      <c r="A15" s="17"/>
      <c r="B15" s="18"/>
      <c r="C15" s="7">
        <f t="shared" si="0"/>
        <v>11</v>
      </c>
      <c r="D15" s="19"/>
      <c r="E15" s="20"/>
      <c r="F15" s="21"/>
      <c r="G15" s="21"/>
      <c r="H15" s="22"/>
      <c r="I15" s="22"/>
      <c r="J15" s="22"/>
      <c r="K15" s="22"/>
      <c r="L15" s="23"/>
      <c r="M15" s="24"/>
      <c r="N15" s="22"/>
      <c r="O15" s="23"/>
      <c r="P15" s="24"/>
      <c r="Q15" s="22"/>
      <c r="R15" s="23"/>
      <c r="S15" s="25"/>
      <c r="T15" s="23"/>
    </row>
    <row r="16" spans="1:20" ht="15.75" thickBot="1" x14ac:dyDescent="0.3">
      <c r="A16" s="17"/>
      <c r="B16" s="18"/>
      <c r="C16" s="7">
        <f t="shared" si="0"/>
        <v>12</v>
      </c>
      <c r="D16" s="26"/>
      <c r="E16" s="27"/>
      <c r="F16" s="28"/>
      <c r="G16" s="28"/>
      <c r="H16" s="29"/>
      <c r="I16" s="29"/>
      <c r="J16" s="29"/>
      <c r="K16" s="29"/>
      <c r="L16" s="30"/>
      <c r="M16" s="31"/>
      <c r="N16" s="29"/>
      <c r="O16" s="30"/>
      <c r="P16" s="31"/>
      <c r="Q16" s="29"/>
      <c r="R16" s="30"/>
      <c r="S16" s="32"/>
      <c r="T16" s="30"/>
    </row>
    <row r="17" spans="1:20" ht="15.75" thickBot="1" x14ac:dyDescent="0.3">
      <c r="A17" s="125"/>
      <c r="B17" s="126"/>
      <c r="C17" s="7"/>
      <c r="D17" s="33">
        <f>SUM(D4:D16)</f>
        <v>1871</v>
      </c>
      <c r="E17" s="34">
        <f t="shared" ref="E17:M17" si="1">SUM(E4:E16)</f>
        <v>8045</v>
      </c>
      <c r="F17" s="35">
        <f t="shared" si="1"/>
        <v>3.2000000000380169E-2</v>
      </c>
      <c r="G17" s="35">
        <f t="shared" si="1"/>
        <v>0</v>
      </c>
      <c r="H17" s="35">
        <f t="shared" si="1"/>
        <v>1988.1000000000204</v>
      </c>
      <c r="I17" s="35">
        <f t="shared" si="1"/>
        <v>2345.2989999999991</v>
      </c>
      <c r="J17" s="35">
        <f t="shared" si="1"/>
        <v>855.82999999999629</v>
      </c>
      <c r="K17" s="35">
        <f t="shared" si="1"/>
        <v>1</v>
      </c>
      <c r="L17" s="36">
        <f t="shared" si="1"/>
        <v>58090.950000000012</v>
      </c>
      <c r="M17" s="34">
        <f t="shared" si="1"/>
        <v>21195</v>
      </c>
      <c r="N17" s="35">
        <f>SUM(N4:N16)</f>
        <v>41694.099999999831</v>
      </c>
      <c r="O17" s="35">
        <f t="shared" ref="O17:T17" si="2">SUM(O4:O16)</f>
        <v>21888.619999999995</v>
      </c>
      <c r="P17" s="34">
        <f t="shared" si="2"/>
        <v>4261</v>
      </c>
      <c r="Q17" s="35">
        <f t="shared" si="2"/>
        <v>43641.110000000044</v>
      </c>
      <c r="R17" s="35">
        <f t="shared" si="2"/>
        <v>2176.9899999999998</v>
      </c>
      <c r="S17" s="35">
        <f t="shared" si="2"/>
        <v>60292</v>
      </c>
      <c r="T17" s="35">
        <f t="shared" si="2"/>
        <v>15064.900000000023</v>
      </c>
    </row>
    <row r="18" spans="1:20" x14ac:dyDescent="0.25">
      <c r="A18" s="132" t="s">
        <v>39</v>
      </c>
      <c r="B18" s="133"/>
      <c r="C18" s="37">
        <v>0</v>
      </c>
      <c r="D18" s="38"/>
      <c r="E18" s="39"/>
      <c r="F18" s="40"/>
      <c r="G18" s="40"/>
      <c r="H18" s="40"/>
      <c r="I18" s="40"/>
      <c r="J18" s="40"/>
      <c r="K18" s="40"/>
      <c r="L18" s="41"/>
      <c r="M18" s="42"/>
      <c r="N18" s="40"/>
      <c r="O18" s="41"/>
      <c r="P18" s="42"/>
      <c r="Q18" s="40"/>
      <c r="R18" s="41"/>
      <c r="S18" s="43"/>
      <c r="T18" s="41"/>
    </row>
    <row r="19" spans="1:20" x14ac:dyDescent="0.25">
      <c r="A19" s="17"/>
      <c r="B19" s="18" t="s">
        <v>40</v>
      </c>
      <c r="C19" s="37">
        <f>C18+1</f>
        <v>1</v>
      </c>
      <c r="D19" s="19"/>
      <c r="E19" s="20"/>
      <c r="F19" s="21"/>
      <c r="G19" s="21"/>
      <c r="H19" s="22"/>
      <c r="I19" s="22"/>
      <c r="J19" s="22"/>
      <c r="K19" s="22"/>
      <c r="L19" s="23"/>
      <c r="M19" s="24"/>
      <c r="N19" s="22">
        <v>21888.62</v>
      </c>
      <c r="O19" s="23">
        <v>-21888.62</v>
      </c>
      <c r="P19" s="24"/>
      <c r="Q19" s="22"/>
      <c r="R19" s="23"/>
      <c r="S19" s="25"/>
      <c r="T19" s="23"/>
    </row>
    <row r="20" spans="1:20" x14ac:dyDescent="0.25">
      <c r="A20" s="17"/>
      <c r="B20" s="18" t="s">
        <v>41</v>
      </c>
      <c r="C20" s="37">
        <f t="shared" ref="C20:C27" si="3">C19+1</f>
        <v>2</v>
      </c>
      <c r="D20" s="19"/>
      <c r="E20" s="20"/>
      <c r="F20" s="21"/>
      <c r="G20" s="21"/>
      <c r="H20" s="22"/>
      <c r="I20" s="22"/>
      <c r="J20" s="22"/>
      <c r="K20" s="22"/>
      <c r="L20" s="23"/>
      <c r="M20" s="24"/>
      <c r="N20" s="22"/>
      <c r="O20" s="23"/>
      <c r="P20" s="24"/>
      <c r="Q20" s="22">
        <v>2176.9899999999998</v>
      </c>
      <c r="R20" s="23">
        <v>-2176.9899999999998</v>
      </c>
      <c r="S20" s="25"/>
      <c r="T20" s="23"/>
    </row>
    <row r="21" spans="1:20" x14ac:dyDescent="0.25">
      <c r="A21" s="17"/>
      <c r="B21" s="18" t="s">
        <v>42</v>
      </c>
      <c r="C21" s="37">
        <f t="shared" si="3"/>
        <v>3</v>
      </c>
      <c r="D21" s="19">
        <v>5000</v>
      </c>
      <c r="E21" s="20">
        <v>-5000</v>
      </c>
      <c r="F21" s="21"/>
      <c r="G21" s="21"/>
      <c r="H21" s="22"/>
      <c r="I21" s="22"/>
      <c r="J21" s="22"/>
      <c r="K21" s="22"/>
      <c r="L21" s="23"/>
      <c r="M21" s="24"/>
      <c r="N21" s="22"/>
      <c r="O21" s="23"/>
      <c r="P21" s="24"/>
      <c r="Q21" s="22"/>
      <c r="R21" s="23"/>
      <c r="S21" s="25"/>
      <c r="T21" s="23"/>
    </row>
    <row r="22" spans="1:20" x14ac:dyDescent="0.25">
      <c r="A22" s="17"/>
      <c r="B22" s="18"/>
      <c r="C22" s="37">
        <f t="shared" si="3"/>
        <v>4</v>
      </c>
      <c r="D22" s="19"/>
      <c r="E22" s="20"/>
      <c r="F22" s="21"/>
      <c r="G22" s="21"/>
      <c r="H22" s="22"/>
      <c r="I22" s="22"/>
      <c r="J22" s="22"/>
      <c r="K22" s="22"/>
      <c r="L22" s="23"/>
      <c r="M22" s="24"/>
      <c r="N22" s="22"/>
      <c r="O22" s="23"/>
      <c r="P22" s="24"/>
      <c r="Q22" s="22"/>
      <c r="R22" s="23"/>
      <c r="S22" s="25"/>
      <c r="T22" s="23"/>
    </row>
    <row r="23" spans="1:20" x14ac:dyDescent="0.25">
      <c r="A23" s="17"/>
      <c r="B23" s="18"/>
      <c r="C23" s="37">
        <f t="shared" si="3"/>
        <v>5</v>
      </c>
      <c r="D23" s="19"/>
      <c r="E23" s="20"/>
      <c r="F23" s="21"/>
      <c r="G23" s="21"/>
      <c r="H23" s="22"/>
      <c r="I23" s="22"/>
      <c r="J23" s="22"/>
      <c r="K23" s="22"/>
      <c r="L23" s="23"/>
      <c r="M23" s="24"/>
      <c r="N23" s="22"/>
      <c r="O23" s="23"/>
      <c r="P23" s="24"/>
      <c r="Q23" s="22"/>
      <c r="R23" s="23"/>
      <c r="S23" s="25"/>
      <c r="T23" s="23"/>
    </row>
    <row r="24" spans="1:20" x14ac:dyDescent="0.25">
      <c r="A24" s="17"/>
      <c r="B24" s="18"/>
      <c r="C24" s="37">
        <f t="shared" si="3"/>
        <v>6</v>
      </c>
      <c r="D24" s="19"/>
      <c r="E24" s="20"/>
      <c r="F24" s="21"/>
      <c r="G24" s="21"/>
      <c r="H24" s="22"/>
      <c r="I24" s="22"/>
      <c r="J24" s="22"/>
      <c r="K24" s="22"/>
      <c r="L24" s="23"/>
      <c r="M24" s="24"/>
      <c r="N24" s="22"/>
      <c r="O24" s="23"/>
      <c r="P24" s="24"/>
      <c r="Q24" s="22"/>
      <c r="R24" s="23"/>
      <c r="S24" s="25"/>
      <c r="T24" s="23"/>
    </row>
    <row r="25" spans="1:20" x14ac:dyDescent="0.25">
      <c r="A25" s="17"/>
      <c r="B25" s="18"/>
      <c r="C25" s="37">
        <f t="shared" si="3"/>
        <v>7</v>
      </c>
      <c r="D25" s="19"/>
      <c r="E25" s="20"/>
      <c r="F25" s="21"/>
      <c r="G25" s="21"/>
      <c r="H25" s="22"/>
      <c r="I25" s="22"/>
      <c r="J25" s="22"/>
      <c r="K25" s="22"/>
      <c r="L25" s="23"/>
      <c r="M25" s="24"/>
      <c r="N25" s="22"/>
      <c r="O25" s="23"/>
      <c r="P25" s="24"/>
      <c r="Q25" s="22"/>
      <c r="R25" s="23"/>
      <c r="S25" s="25"/>
      <c r="T25" s="23"/>
    </row>
    <row r="26" spans="1:20" x14ac:dyDescent="0.25">
      <c r="A26" s="17"/>
      <c r="B26" s="18"/>
      <c r="C26" s="37">
        <f t="shared" si="3"/>
        <v>8</v>
      </c>
      <c r="D26" s="19"/>
      <c r="E26" s="20"/>
      <c r="F26" s="21"/>
      <c r="G26" s="21"/>
      <c r="H26" s="22"/>
      <c r="I26" s="22"/>
      <c r="J26" s="22"/>
      <c r="K26" s="22"/>
      <c r="L26" s="23"/>
      <c r="M26" s="24"/>
      <c r="N26" s="22"/>
      <c r="O26" s="23"/>
      <c r="P26" s="24"/>
      <c r="Q26" s="22"/>
      <c r="R26" s="23"/>
      <c r="S26" s="25"/>
      <c r="T26" s="23"/>
    </row>
    <row r="27" spans="1:20" ht="15.75" thickBot="1" x14ac:dyDescent="0.3">
      <c r="A27" s="44"/>
      <c r="B27" s="45"/>
      <c r="C27" s="37">
        <f t="shared" si="3"/>
        <v>9</v>
      </c>
      <c r="D27" s="26"/>
      <c r="E27" s="27"/>
      <c r="F27" s="28"/>
      <c r="G27" s="28"/>
      <c r="H27" s="29"/>
      <c r="I27" s="29"/>
      <c r="J27" s="29"/>
      <c r="K27" s="29"/>
      <c r="L27" s="30"/>
      <c r="M27" s="31"/>
      <c r="N27" s="29"/>
      <c r="O27" s="30"/>
      <c r="P27" s="31"/>
      <c r="Q27" s="29"/>
      <c r="R27" s="30"/>
      <c r="S27" s="32"/>
      <c r="T27" s="30"/>
    </row>
    <row r="28" spans="1:20" ht="15.75" thickBot="1" x14ac:dyDescent="0.3">
      <c r="A28" s="134"/>
      <c r="B28" s="135"/>
      <c r="C28" s="46"/>
      <c r="D28" s="47">
        <f t="shared" ref="D28:T28" si="4">SUM(D18:D27)</f>
        <v>5000</v>
      </c>
      <c r="E28" s="47">
        <f t="shared" si="4"/>
        <v>-5000</v>
      </c>
      <c r="F28" s="48">
        <f t="shared" si="4"/>
        <v>0</v>
      </c>
      <c r="G28" s="48">
        <f t="shared" si="4"/>
        <v>0</v>
      </c>
      <c r="H28" s="48">
        <f t="shared" si="4"/>
        <v>0</v>
      </c>
      <c r="I28" s="48">
        <f t="shared" si="4"/>
        <v>0</v>
      </c>
      <c r="J28" s="48">
        <f t="shared" si="4"/>
        <v>0</v>
      </c>
      <c r="K28" s="48">
        <f t="shared" si="4"/>
        <v>0</v>
      </c>
      <c r="L28" s="48">
        <f t="shared" si="4"/>
        <v>0</v>
      </c>
      <c r="M28" s="47">
        <f t="shared" si="4"/>
        <v>0</v>
      </c>
      <c r="N28" s="48">
        <f t="shared" si="4"/>
        <v>21888.62</v>
      </c>
      <c r="O28" s="48">
        <f t="shared" si="4"/>
        <v>-21888.62</v>
      </c>
      <c r="P28" s="47">
        <f t="shared" si="4"/>
        <v>0</v>
      </c>
      <c r="Q28" s="48">
        <f t="shared" si="4"/>
        <v>2176.9899999999998</v>
      </c>
      <c r="R28" s="48">
        <f t="shared" si="4"/>
        <v>-2176.9899999999998</v>
      </c>
      <c r="S28" s="48">
        <f t="shared" si="4"/>
        <v>0</v>
      </c>
      <c r="T28" s="48">
        <f t="shared" si="4"/>
        <v>0</v>
      </c>
    </row>
    <row r="29" spans="1:20" x14ac:dyDescent="0.25">
      <c r="A29" s="136" t="s">
        <v>43</v>
      </c>
      <c r="B29" s="137"/>
      <c r="C29" s="49">
        <v>0</v>
      </c>
      <c r="D29" s="50"/>
      <c r="E29" s="51"/>
      <c r="F29" s="52"/>
      <c r="G29" s="52"/>
      <c r="H29" s="52"/>
      <c r="I29" s="52"/>
      <c r="J29" s="52"/>
      <c r="K29" s="52"/>
      <c r="L29" s="53"/>
      <c r="M29" s="54"/>
      <c r="N29" s="52"/>
      <c r="O29" s="53"/>
      <c r="P29" s="54"/>
      <c r="Q29" s="52"/>
      <c r="R29" s="53"/>
      <c r="S29" s="55"/>
      <c r="T29" s="53"/>
    </row>
    <row r="30" spans="1:20" x14ac:dyDescent="0.25">
      <c r="A30" s="17" t="s">
        <v>44</v>
      </c>
      <c r="B30" s="18" t="s">
        <v>45</v>
      </c>
      <c r="C30" s="56">
        <f>C29+1</f>
        <v>1</v>
      </c>
      <c r="D30" s="19"/>
      <c r="E30" s="20"/>
      <c r="F30" s="21"/>
      <c r="G30" s="21"/>
      <c r="H30" s="22"/>
      <c r="I30" s="22"/>
      <c r="J30" s="22"/>
      <c r="K30" s="22"/>
      <c r="L30" s="23"/>
      <c r="M30" s="24">
        <v>765</v>
      </c>
      <c r="N30" s="22"/>
      <c r="O30" s="23"/>
      <c r="P30" s="24"/>
      <c r="Q30" s="22"/>
      <c r="R30" s="23"/>
      <c r="S30" s="25"/>
      <c r="T30" s="23"/>
    </row>
    <row r="31" spans="1:20" x14ac:dyDescent="0.25">
      <c r="A31" s="17" t="s">
        <v>44</v>
      </c>
      <c r="B31" s="18" t="s">
        <v>46</v>
      </c>
      <c r="C31" s="56">
        <f t="shared" ref="C31:C55" si="5">C30+1</f>
        <v>2</v>
      </c>
      <c r="D31" s="19"/>
      <c r="E31" s="20"/>
      <c r="F31" s="21"/>
      <c r="G31" s="21"/>
      <c r="H31" s="22"/>
      <c r="I31" s="22"/>
      <c r="J31" s="22"/>
      <c r="K31" s="22"/>
      <c r="L31" s="23"/>
      <c r="M31" s="24"/>
      <c r="N31" s="22"/>
      <c r="O31" s="23"/>
      <c r="P31" s="24">
        <v>150</v>
      </c>
      <c r="Q31" s="22"/>
      <c r="R31" s="23"/>
      <c r="S31" s="25"/>
      <c r="T31" s="23"/>
    </row>
    <row r="32" spans="1:20" x14ac:dyDescent="0.25">
      <c r="A32" s="17"/>
      <c r="B32" s="18" t="s">
        <v>47</v>
      </c>
      <c r="C32" s="56">
        <f t="shared" si="5"/>
        <v>3</v>
      </c>
      <c r="D32" s="19"/>
      <c r="E32" s="20"/>
      <c r="F32" s="21"/>
      <c r="G32" s="21"/>
      <c r="H32" s="22">
        <v>212.21</v>
      </c>
      <c r="I32" s="22"/>
      <c r="J32" s="22"/>
      <c r="K32" s="22"/>
      <c r="L32" s="23"/>
      <c r="M32" s="24"/>
      <c r="N32" s="22"/>
      <c r="O32" s="23"/>
      <c r="P32" s="24"/>
      <c r="Q32" s="22"/>
      <c r="R32" s="23"/>
      <c r="S32" s="25"/>
      <c r="T32" s="23"/>
    </row>
    <row r="33" spans="1:20" x14ac:dyDescent="0.25">
      <c r="A33" s="17"/>
      <c r="B33" s="18" t="s">
        <v>47</v>
      </c>
      <c r="C33" s="56">
        <f t="shared" si="5"/>
        <v>4</v>
      </c>
      <c r="D33" s="19"/>
      <c r="E33" s="20"/>
      <c r="F33" s="21"/>
      <c r="G33" s="21"/>
      <c r="H33" s="22"/>
      <c r="I33" s="22"/>
      <c r="J33" s="22"/>
      <c r="K33" s="22"/>
      <c r="L33" s="23"/>
      <c r="M33" s="24"/>
      <c r="N33" s="22">
        <v>122.39</v>
      </c>
      <c r="O33" s="23"/>
      <c r="P33" s="24"/>
      <c r="Q33" s="22"/>
      <c r="R33" s="23"/>
      <c r="S33" s="25"/>
      <c r="T33" s="23"/>
    </row>
    <row r="34" spans="1:20" x14ac:dyDescent="0.25">
      <c r="A34" s="17"/>
      <c r="B34" s="18" t="s">
        <v>47</v>
      </c>
      <c r="C34" s="56">
        <f t="shared" si="5"/>
        <v>5</v>
      </c>
      <c r="D34" s="19"/>
      <c r="E34" s="20"/>
      <c r="F34" s="21"/>
      <c r="G34" s="21"/>
      <c r="H34" s="22"/>
      <c r="I34" s="22"/>
      <c r="J34" s="22"/>
      <c r="K34" s="22"/>
      <c r="L34" s="23"/>
      <c r="M34" s="24"/>
      <c r="N34" s="22"/>
      <c r="O34" s="23"/>
      <c r="P34" s="24"/>
      <c r="Q34" s="22">
        <v>4.09</v>
      </c>
      <c r="R34" s="23"/>
      <c r="S34" s="25"/>
      <c r="T34" s="23"/>
    </row>
    <row r="35" spans="1:20" x14ac:dyDescent="0.25">
      <c r="A35" s="17" t="s">
        <v>48</v>
      </c>
      <c r="B35" s="18" t="s">
        <v>49</v>
      </c>
      <c r="C35" s="56">
        <f t="shared" si="5"/>
        <v>6</v>
      </c>
      <c r="D35" s="19">
        <v>750</v>
      </c>
      <c r="E35" s="20"/>
      <c r="F35" s="21"/>
      <c r="G35" s="21"/>
      <c r="H35" s="22"/>
      <c r="I35" s="22"/>
      <c r="J35" s="22"/>
      <c r="K35" s="22"/>
      <c r="L35" s="23"/>
      <c r="M35" s="24"/>
      <c r="N35" s="22"/>
      <c r="O35" s="23"/>
      <c r="P35" s="24"/>
      <c r="Q35" s="22"/>
      <c r="R35" s="23"/>
      <c r="S35" s="25"/>
      <c r="T35" s="23"/>
    </row>
    <row r="36" spans="1:20" x14ac:dyDescent="0.25">
      <c r="A36" s="17" t="s">
        <v>50</v>
      </c>
      <c r="B36" s="18" t="s">
        <v>49</v>
      </c>
      <c r="C36" s="56">
        <f t="shared" si="5"/>
        <v>7</v>
      </c>
      <c r="D36" s="19">
        <v>750</v>
      </c>
      <c r="E36" s="20"/>
      <c r="F36" s="21"/>
      <c r="G36" s="21"/>
      <c r="H36" s="22"/>
      <c r="I36" s="22"/>
      <c r="J36" s="22"/>
      <c r="K36" s="22"/>
      <c r="L36" s="23"/>
      <c r="M36" s="24"/>
      <c r="N36" s="22"/>
      <c r="O36" s="23"/>
      <c r="P36" s="24"/>
      <c r="Q36" s="22"/>
      <c r="R36" s="23"/>
      <c r="S36" s="25"/>
      <c r="T36" s="23"/>
    </row>
    <row r="37" spans="1:20" x14ac:dyDescent="0.25">
      <c r="A37" s="17" t="s">
        <v>51</v>
      </c>
      <c r="B37" s="18" t="s">
        <v>49</v>
      </c>
      <c r="C37" s="56">
        <f t="shared" si="5"/>
        <v>8</v>
      </c>
      <c r="D37" s="19">
        <v>950</v>
      </c>
      <c r="E37" s="20"/>
      <c r="F37" s="21"/>
      <c r="G37" s="21"/>
      <c r="H37" s="22"/>
      <c r="I37" s="22"/>
      <c r="J37" s="22"/>
      <c r="K37" s="22"/>
      <c r="L37" s="23"/>
      <c r="M37" s="24"/>
      <c r="N37" s="22"/>
      <c r="O37" s="23"/>
      <c r="P37" s="24"/>
      <c r="Q37" s="22"/>
      <c r="R37" s="23"/>
      <c r="S37" s="25"/>
      <c r="T37" s="23"/>
    </row>
    <row r="38" spans="1:20" x14ac:dyDescent="0.25">
      <c r="A38" s="17" t="s">
        <v>52</v>
      </c>
      <c r="B38" s="18" t="s">
        <v>53</v>
      </c>
      <c r="C38" s="56">
        <f t="shared" si="5"/>
        <v>9</v>
      </c>
      <c r="D38" s="19">
        <v>100</v>
      </c>
      <c r="E38" s="20"/>
      <c r="F38" s="21"/>
      <c r="G38" s="21"/>
      <c r="H38" s="22"/>
      <c r="I38" s="22"/>
      <c r="J38" s="22"/>
      <c r="K38" s="22"/>
      <c r="L38" s="23"/>
      <c r="M38" s="24"/>
      <c r="N38" s="22"/>
      <c r="O38" s="23"/>
      <c r="P38" s="24"/>
      <c r="Q38" s="22"/>
      <c r="R38" s="23"/>
      <c r="S38" s="25"/>
      <c r="T38" s="23"/>
    </row>
    <row r="39" spans="1:20" x14ac:dyDescent="0.25">
      <c r="A39" s="17" t="s">
        <v>54</v>
      </c>
      <c r="B39" s="18" t="s">
        <v>55</v>
      </c>
      <c r="C39" s="56">
        <f t="shared" si="5"/>
        <v>10</v>
      </c>
      <c r="D39" s="19">
        <v>248</v>
      </c>
      <c r="E39" s="20"/>
      <c r="F39" s="21"/>
      <c r="G39" s="21"/>
      <c r="H39" s="22"/>
      <c r="I39" s="22"/>
      <c r="J39" s="22"/>
      <c r="K39" s="22"/>
      <c r="L39" s="23"/>
      <c r="M39" s="24"/>
      <c r="N39" s="22"/>
      <c r="O39" s="23"/>
      <c r="P39" s="24"/>
      <c r="Q39" s="22"/>
      <c r="R39" s="23"/>
      <c r="S39" s="25"/>
      <c r="T39" s="23"/>
    </row>
    <row r="40" spans="1:20" x14ac:dyDescent="0.25">
      <c r="A40" s="17" t="s">
        <v>56</v>
      </c>
      <c r="B40" s="18" t="s">
        <v>57</v>
      </c>
      <c r="C40" s="56">
        <f t="shared" si="5"/>
        <v>11</v>
      </c>
      <c r="D40" s="19"/>
      <c r="E40" s="20"/>
      <c r="F40" s="21"/>
      <c r="G40" s="21"/>
      <c r="H40" s="22"/>
      <c r="I40" s="22"/>
      <c r="J40" s="22"/>
      <c r="K40" s="22"/>
      <c r="L40" s="23"/>
      <c r="M40" s="24"/>
      <c r="N40" s="22">
        <v>142609</v>
      </c>
      <c r="O40" s="23"/>
      <c r="P40" s="24"/>
      <c r="Q40" s="22"/>
      <c r="R40" s="23"/>
      <c r="S40" s="25"/>
      <c r="T40" s="23"/>
    </row>
    <row r="41" spans="1:20" x14ac:dyDescent="0.25">
      <c r="A41" s="17" t="s">
        <v>58</v>
      </c>
      <c r="B41" s="18" t="s">
        <v>59</v>
      </c>
      <c r="C41" s="56">
        <f t="shared" si="5"/>
        <v>12</v>
      </c>
      <c r="D41" s="19"/>
      <c r="E41" s="20"/>
      <c r="F41" s="21"/>
      <c r="G41" s="21"/>
      <c r="H41" s="22">
        <v>10000</v>
      </c>
      <c r="I41" s="22"/>
      <c r="J41" s="22"/>
      <c r="K41" s="22"/>
      <c r="L41" s="23"/>
      <c r="M41" s="24"/>
      <c r="N41" s="22"/>
      <c r="O41" s="23"/>
      <c r="P41" s="24"/>
      <c r="Q41" s="22"/>
      <c r="R41" s="23"/>
      <c r="S41" s="25"/>
      <c r="T41" s="23"/>
    </row>
    <row r="42" spans="1:20" x14ac:dyDescent="0.25">
      <c r="A42" s="17" t="s">
        <v>60</v>
      </c>
      <c r="B42" s="18" t="s">
        <v>61</v>
      </c>
      <c r="C42" s="56">
        <f t="shared" si="5"/>
        <v>13</v>
      </c>
      <c r="D42" s="19"/>
      <c r="E42" s="20"/>
      <c r="F42" s="21"/>
      <c r="G42" s="21"/>
      <c r="H42" s="22"/>
      <c r="I42" s="22"/>
      <c r="J42" s="22"/>
      <c r="K42" s="22"/>
      <c r="L42" s="23">
        <v>4050</v>
      </c>
      <c r="M42" s="24"/>
      <c r="N42" s="22"/>
      <c r="O42" s="23"/>
      <c r="P42" s="24"/>
      <c r="Q42" s="22"/>
      <c r="R42" s="23"/>
      <c r="S42" s="25"/>
      <c r="T42" s="23"/>
    </row>
    <row r="43" spans="1:20" x14ac:dyDescent="0.25">
      <c r="A43" s="17" t="s">
        <v>62</v>
      </c>
      <c r="B43" s="18" t="s">
        <v>63</v>
      </c>
      <c r="C43" s="56">
        <f t="shared" si="5"/>
        <v>14</v>
      </c>
      <c r="D43" s="19"/>
      <c r="E43" s="20"/>
      <c r="F43" s="21"/>
      <c r="G43" s="21"/>
      <c r="H43" s="22"/>
      <c r="I43" s="22"/>
      <c r="J43" s="22"/>
      <c r="K43" s="22"/>
      <c r="L43" s="23">
        <v>2700</v>
      </c>
      <c r="M43" s="24"/>
      <c r="N43" s="22"/>
      <c r="O43" s="23"/>
      <c r="P43" s="24"/>
      <c r="Q43" s="22"/>
      <c r="R43" s="23"/>
      <c r="S43" s="25"/>
      <c r="T43" s="23"/>
    </row>
    <row r="44" spans="1:20" x14ac:dyDescent="0.25">
      <c r="A44" s="17" t="s">
        <v>64</v>
      </c>
      <c r="B44" s="18" t="s">
        <v>65</v>
      </c>
      <c r="C44" s="56">
        <f t="shared" si="5"/>
        <v>15</v>
      </c>
      <c r="D44" s="19"/>
      <c r="E44" s="20"/>
      <c r="F44" s="21"/>
      <c r="G44" s="21"/>
      <c r="H44" s="22"/>
      <c r="I44" s="22"/>
      <c r="J44" s="22"/>
      <c r="K44" s="22"/>
      <c r="L44" s="23"/>
      <c r="M44" s="24"/>
      <c r="N44" s="22">
        <v>50000</v>
      </c>
      <c r="O44" s="23"/>
      <c r="P44" s="24"/>
      <c r="Q44" s="22"/>
      <c r="R44" s="23"/>
      <c r="S44" s="25"/>
      <c r="T44" s="23"/>
    </row>
    <row r="45" spans="1:20" x14ac:dyDescent="0.25">
      <c r="A45" s="17" t="s">
        <v>66</v>
      </c>
      <c r="B45" s="18" t="s">
        <v>67</v>
      </c>
      <c r="C45" s="56">
        <f t="shared" si="5"/>
        <v>16</v>
      </c>
      <c r="D45" s="19"/>
      <c r="E45" s="20"/>
      <c r="F45" s="21"/>
      <c r="G45" s="21"/>
      <c r="H45" s="22"/>
      <c r="I45" s="22"/>
      <c r="J45" s="22"/>
      <c r="K45" s="22"/>
      <c r="L45" s="23"/>
      <c r="M45" s="24"/>
      <c r="N45" s="22">
        <v>5000</v>
      </c>
      <c r="O45" s="23"/>
      <c r="P45" s="24"/>
      <c r="Q45" s="22"/>
      <c r="R45" s="23"/>
      <c r="S45" s="25"/>
      <c r="T45" s="23"/>
    </row>
    <row r="46" spans="1:20" x14ac:dyDescent="0.25">
      <c r="A46" s="17" t="s">
        <v>68</v>
      </c>
      <c r="B46" s="18" t="s">
        <v>69</v>
      </c>
      <c r="C46" s="56">
        <f t="shared" si="5"/>
        <v>17</v>
      </c>
      <c r="D46" s="19"/>
      <c r="E46" s="20"/>
      <c r="F46" s="21"/>
      <c r="G46" s="21"/>
      <c r="H46" s="22"/>
      <c r="I46" s="22"/>
      <c r="J46" s="22"/>
      <c r="K46" s="22"/>
      <c r="L46" s="23"/>
      <c r="M46" s="24"/>
      <c r="N46" s="22"/>
      <c r="O46" s="23"/>
      <c r="P46" s="24"/>
      <c r="Q46" s="22">
        <v>11000</v>
      </c>
      <c r="R46" s="23"/>
      <c r="S46" s="25"/>
      <c r="T46" s="23"/>
    </row>
    <row r="47" spans="1:20" x14ac:dyDescent="0.25">
      <c r="A47" s="17" t="s">
        <v>70</v>
      </c>
      <c r="B47" s="18" t="s">
        <v>71</v>
      </c>
      <c r="C47" s="56">
        <f t="shared" si="5"/>
        <v>18</v>
      </c>
      <c r="D47" s="19"/>
      <c r="E47" s="20"/>
      <c r="F47" s="21"/>
      <c r="G47" s="21"/>
      <c r="H47" s="22"/>
      <c r="I47" s="22"/>
      <c r="J47" s="22"/>
      <c r="K47" s="22"/>
      <c r="L47" s="23"/>
      <c r="M47" s="24"/>
      <c r="N47" s="22">
        <v>13000</v>
      </c>
      <c r="O47" s="23"/>
      <c r="P47" s="24"/>
      <c r="Q47" s="22"/>
      <c r="R47" s="23"/>
      <c r="S47" s="25"/>
      <c r="T47" s="23"/>
    </row>
    <row r="48" spans="1:20" x14ac:dyDescent="0.25">
      <c r="A48" s="17" t="s">
        <v>72</v>
      </c>
      <c r="B48" s="18" t="s">
        <v>73</v>
      </c>
      <c r="C48" s="56">
        <f t="shared" si="5"/>
        <v>19</v>
      </c>
      <c r="D48" s="19"/>
      <c r="E48" s="20"/>
      <c r="F48" s="21"/>
      <c r="G48" s="21"/>
      <c r="H48" s="22"/>
      <c r="I48" s="22">
        <v>1250</v>
      </c>
      <c r="J48" s="22"/>
      <c r="K48" s="22"/>
      <c r="L48" s="23"/>
      <c r="M48" s="24"/>
      <c r="N48" s="22"/>
      <c r="O48" s="23"/>
      <c r="P48" s="24"/>
      <c r="Q48" s="22"/>
      <c r="R48" s="23"/>
      <c r="S48" s="25"/>
      <c r="T48" s="23"/>
    </row>
    <row r="49" spans="1:20" x14ac:dyDescent="0.25">
      <c r="A49" s="17" t="s">
        <v>74</v>
      </c>
      <c r="B49" s="18" t="s">
        <v>75</v>
      </c>
      <c r="C49" s="56">
        <f t="shared" si="5"/>
        <v>20</v>
      </c>
      <c r="D49" s="19"/>
      <c r="E49" s="20"/>
      <c r="F49" s="21"/>
      <c r="G49" s="21"/>
      <c r="H49" s="22"/>
      <c r="I49" s="22"/>
      <c r="J49" s="22"/>
      <c r="K49" s="22"/>
      <c r="L49" s="23">
        <v>3000</v>
      </c>
      <c r="M49" s="24"/>
      <c r="N49" s="22"/>
      <c r="O49" s="23"/>
      <c r="P49" s="24"/>
      <c r="Q49" s="22"/>
      <c r="R49" s="23"/>
      <c r="S49" s="25"/>
      <c r="T49" s="23"/>
    </row>
    <row r="50" spans="1:20" x14ac:dyDescent="0.25">
      <c r="A50" s="17" t="s">
        <v>76</v>
      </c>
      <c r="B50" s="18" t="s">
        <v>77</v>
      </c>
      <c r="C50" s="56">
        <f t="shared" si="5"/>
        <v>21</v>
      </c>
      <c r="D50" s="19"/>
      <c r="E50" s="20"/>
      <c r="F50" s="21"/>
      <c r="G50" s="21"/>
      <c r="H50" s="22"/>
      <c r="I50" s="22"/>
      <c r="J50" s="22"/>
      <c r="K50" s="22"/>
      <c r="L50" s="23"/>
      <c r="M50" s="24"/>
      <c r="N50" s="22">
        <v>10000</v>
      </c>
      <c r="O50" s="23"/>
      <c r="P50" s="24"/>
      <c r="Q50" s="22"/>
      <c r="R50" s="23"/>
      <c r="S50" s="25"/>
      <c r="T50" s="23"/>
    </row>
    <row r="51" spans="1:20" x14ac:dyDescent="0.25">
      <c r="A51" s="17" t="s">
        <v>74</v>
      </c>
      <c r="B51" s="18" t="s">
        <v>78</v>
      </c>
      <c r="C51" s="56">
        <f t="shared" si="5"/>
        <v>22</v>
      </c>
      <c r="D51" s="19"/>
      <c r="E51" s="20"/>
      <c r="F51" s="21"/>
      <c r="G51" s="21"/>
      <c r="H51" s="22"/>
      <c r="I51" s="22"/>
      <c r="J51" s="22"/>
      <c r="K51" s="22"/>
      <c r="L51" s="23">
        <v>20000</v>
      </c>
      <c r="M51" s="24"/>
      <c r="N51" s="22"/>
      <c r="O51" s="23"/>
      <c r="P51" s="24"/>
      <c r="Q51" s="22"/>
      <c r="R51" s="23"/>
      <c r="S51" s="25"/>
      <c r="T51" s="23"/>
    </row>
    <row r="52" spans="1:20" x14ac:dyDescent="0.25">
      <c r="A52" s="17" t="s">
        <v>29</v>
      </c>
      <c r="B52" s="18" t="s">
        <v>79</v>
      </c>
      <c r="C52" s="56">
        <f t="shared" si="5"/>
        <v>23</v>
      </c>
      <c r="D52" s="19"/>
      <c r="E52" s="20"/>
      <c r="F52" s="21"/>
      <c r="G52" s="21"/>
      <c r="H52" s="22">
        <v>3000</v>
      </c>
      <c r="I52" s="22"/>
      <c r="J52" s="22"/>
      <c r="K52" s="22"/>
      <c r="L52" s="23"/>
      <c r="M52" s="24"/>
      <c r="N52" s="22"/>
      <c r="O52" s="23"/>
      <c r="P52" s="24"/>
      <c r="Q52" s="22"/>
      <c r="R52" s="23"/>
      <c r="S52" s="25"/>
      <c r="T52" s="23"/>
    </row>
    <row r="53" spans="1:20" x14ac:dyDescent="0.25">
      <c r="A53" s="17" t="s">
        <v>80</v>
      </c>
      <c r="B53" s="18" t="s">
        <v>81</v>
      </c>
      <c r="C53" s="56">
        <f t="shared" si="5"/>
        <v>24</v>
      </c>
      <c r="D53" s="19">
        <v>100</v>
      </c>
      <c r="E53" s="20"/>
      <c r="F53" s="21"/>
      <c r="G53" s="21"/>
      <c r="H53" s="22"/>
      <c r="I53" s="22"/>
      <c r="J53" s="22"/>
      <c r="K53" s="22"/>
      <c r="L53" s="23"/>
      <c r="M53" s="24"/>
      <c r="N53" s="22"/>
      <c r="O53" s="23"/>
      <c r="P53" s="24"/>
      <c r="Q53" s="22"/>
      <c r="R53" s="23"/>
      <c r="S53" s="25"/>
      <c r="T53" s="23"/>
    </row>
    <row r="54" spans="1:20" x14ac:dyDescent="0.25">
      <c r="A54" s="17" t="s">
        <v>82</v>
      </c>
      <c r="B54" s="18" t="s">
        <v>83</v>
      </c>
      <c r="C54" s="56">
        <f t="shared" si="5"/>
        <v>25</v>
      </c>
      <c r="D54" s="19">
        <v>600</v>
      </c>
      <c r="E54" s="20"/>
      <c r="F54" s="21"/>
      <c r="G54" s="21"/>
      <c r="H54" s="22"/>
      <c r="I54" s="22"/>
      <c r="J54" s="22"/>
      <c r="K54" s="22"/>
      <c r="L54" s="23"/>
      <c r="M54" s="24"/>
      <c r="N54" s="22"/>
      <c r="O54" s="23"/>
      <c r="P54" s="24"/>
      <c r="Q54" s="22"/>
      <c r="R54" s="23"/>
      <c r="S54" s="25"/>
      <c r="T54" s="23"/>
    </row>
    <row r="55" spans="1:20" x14ac:dyDescent="0.25">
      <c r="A55" s="17"/>
      <c r="B55" s="18"/>
      <c r="C55" s="56">
        <f t="shared" si="5"/>
        <v>26</v>
      </c>
      <c r="D55" s="19"/>
      <c r="E55" s="20"/>
      <c r="F55" s="21"/>
      <c r="G55" s="21"/>
      <c r="H55" s="22"/>
      <c r="I55" s="22"/>
      <c r="J55" s="22"/>
      <c r="K55" s="22"/>
      <c r="L55" s="23"/>
      <c r="M55" s="24"/>
      <c r="N55" s="22"/>
      <c r="O55" s="23"/>
      <c r="P55" s="24"/>
      <c r="Q55" s="22"/>
      <c r="R55" s="23"/>
      <c r="S55" s="25"/>
      <c r="T55" s="23"/>
    </row>
    <row r="56" spans="1:20" x14ac:dyDescent="0.25">
      <c r="A56" s="57"/>
      <c r="B56" s="58"/>
      <c r="C56" s="56"/>
      <c r="D56" s="59">
        <f t="shared" ref="D56:T56" si="6">SUM(D29:D55)</f>
        <v>3498</v>
      </c>
      <c r="E56" s="59">
        <f t="shared" si="6"/>
        <v>0</v>
      </c>
      <c r="F56" s="60">
        <f t="shared" si="6"/>
        <v>0</v>
      </c>
      <c r="G56" s="60">
        <f t="shared" si="6"/>
        <v>0</v>
      </c>
      <c r="H56" s="60">
        <f t="shared" si="6"/>
        <v>13212.21</v>
      </c>
      <c r="I56" s="60">
        <f t="shared" si="6"/>
        <v>1250</v>
      </c>
      <c r="J56" s="60">
        <f t="shared" si="6"/>
        <v>0</v>
      </c>
      <c r="K56" s="60">
        <f t="shared" si="6"/>
        <v>0</v>
      </c>
      <c r="L56" s="60">
        <f t="shared" si="6"/>
        <v>29750</v>
      </c>
      <c r="M56" s="59">
        <f t="shared" si="6"/>
        <v>765</v>
      </c>
      <c r="N56" s="60">
        <f t="shared" si="6"/>
        <v>220731.39</v>
      </c>
      <c r="O56" s="60">
        <f t="shared" si="6"/>
        <v>0</v>
      </c>
      <c r="P56" s="59">
        <f t="shared" si="6"/>
        <v>150</v>
      </c>
      <c r="Q56" s="60">
        <f t="shared" si="6"/>
        <v>11004.09</v>
      </c>
      <c r="R56" s="60">
        <f t="shared" si="6"/>
        <v>0</v>
      </c>
      <c r="S56" s="60">
        <f t="shared" si="6"/>
        <v>0</v>
      </c>
      <c r="T56" s="60">
        <f t="shared" si="6"/>
        <v>0</v>
      </c>
    </row>
    <row r="57" spans="1:20" ht="15.75" thickBot="1" x14ac:dyDescent="0.3">
      <c r="A57" s="61" t="s">
        <v>84</v>
      </c>
      <c r="B57" s="62">
        <f>D57+E57+F57*5+G57*3.5+M57+P57</f>
        <v>30959.160000000003</v>
      </c>
      <c r="C57" s="63" t="s">
        <v>85</v>
      </c>
      <c r="D57" s="64">
        <f t="shared" ref="D57:T57" si="7">D17+D28-D56</f>
        <v>3373</v>
      </c>
      <c r="E57" s="64">
        <f t="shared" si="7"/>
        <v>3045</v>
      </c>
      <c r="F57" s="65">
        <f t="shared" si="7"/>
        <v>3.2000000000380169E-2</v>
      </c>
      <c r="G57" s="65">
        <f t="shared" si="7"/>
        <v>0</v>
      </c>
      <c r="H57" s="65">
        <f t="shared" si="7"/>
        <v>-11224.109999999979</v>
      </c>
      <c r="I57" s="65">
        <f t="shared" si="7"/>
        <v>1095.2989999999991</v>
      </c>
      <c r="J57" s="65">
        <f t="shared" si="7"/>
        <v>855.82999999999629</v>
      </c>
      <c r="K57" s="65">
        <f t="shared" si="7"/>
        <v>1</v>
      </c>
      <c r="L57" s="65">
        <f t="shared" si="7"/>
        <v>28340.950000000012</v>
      </c>
      <c r="M57" s="64">
        <f t="shared" si="7"/>
        <v>20430</v>
      </c>
      <c r="N57" s="65">
        <f t="shared" si="7"/>
        <v>-157148.67000000019</v>
      </c>
      <c r="O57" s="65">
        <f t="shared" si="7"/>
        <v>-3.637978807091713E-12</v>
      </c>
      <c r="P57" s="64">
        <f t="shared" si="7"/>
        <v>4111</v>
      </c>
      <c r="Q57" s="65">
        <f t="shared" si="7"/>
        <v>34814.010000000038</v>
      </c>
      <c r="R57" s="65">
        <f t="shared" si="7"/>
        <v>0</v>
      </c>
      <c r="S57" s="65">
        <f t="shared" si="7"/>
        <v>60292</v>
      </c>
      <c r="T57" s="65">
        <f t="shared" si="7"/>
        <v>15064.900000000023</v>
      </c>
    </row>
  </sheetData>
  <mergeCells count="13">
    <mergeCell ref="S2:T2"/>
    <mergeCell ref="A17:B17"/>
    <mergeCell ref="A18:B18"/>
    <mergeCell ref="A28:B28"/>
    <mergeCell ref="A29:B29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A78A1-4EF7-4514-B0F1-672D88D362A5}">
  <dimension ref="A1"/>
  <sheetViews>
    <sheetView rightToLeft="1" workbookViewId="0">
      <selection activeCell="D31" sqref="D31"/>
    </sheetView>
  </sheetViews>
  <sheetFormatPr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3189B-26F2-4A56-8C9C-DD80EA23F609}">
  <dimension ref="A1:T39"/>
  <sheetViews>
    <sheetView rightToLeft="1" workbookViewId="0">
      <selection activeCell="B16" sqref="B16"/>
    </sheetView>
  </sheetViews>
  <sheetFormatPr defaultRowHeight="15" x14ac:dyDescent="0.25"/>
  <cols>
    <col min="1" max="1" width="26.28515625" customWidth="1"/>
    <col min="2" max="2" width="28.7109375" bestFit="1" customWidth="1"/>
    <col min="3" max="3" width="6.7109375" customWidth="1"/>
    <col min="4" max="5" width="9" style="66"/>
    <col min="6" max="12" width="9" style="67"/>
    <col min="13" max="13" width="9.5703125" style="66" bestFit="1" customWidth="1"/>
    <col min="14" max="14" width="9.85546875" style="67" bestFit="1" customWidth="1"/>
    <col min="15" max="15" width="9" style="67"/>
    <col min="16" max="16" width="9.5703125" style="66" bestFit="1" customWidth="1"/>
    <col min="17" max="20" width="9" style="67"/>
  </cols>
  <sheetData>
    <row r="1" spans="1:20" x14ac:dyDescent="0.25">
      <c r="A1" s="1">
        <v>6</v>
      </c>
      <c r="B1" s="2">
        <f>'[1]1'!B1</f>
        <v>1</v>
      </c>
      <c r="C1" s="3">
        <v>2024</v>
      </c>
      <c r="D1" s="121" t="s">
        <v>0</v>
      </c>
      <c r="E1" s="122"/>
      <c r="F1" s="122"/>
      <c r="G1" s="122"/>
      <c r="H1" s="122"/>
      <c r="I1" s="122"/>
      <c r="J1" s="122"/>
      <c r="K1" s="122"/>
      <c r="L1" s="123"/>
      <c r="M1" s="124" t="s">
        <v>1</v>
      </c>
      <c r="N1" s="122"/>
      <c r="O1" s="123"/>
      <c r="P1" s="124" t="s">
        <v>2</v>
      </c>
      <c r="Q1" s="122"/>
      <c r="R1" s="123"/>
      <c r="S1" s="4" t="s">
        <v>3</v>
      </c>
      <c r="T1" s="5" t="s">
        <v>4</v>
      </c>
    </row>
    <row r="2" spans="1:20" x14ac:dyDescent="0.25">
      <c r="A2" s="125">
        <f>'[1]1'!A2:B2</f>
        <v>2024</v>
      </c>
      <c r="B2" s="126"/>
      <c r="C2" s="7"/>
      <c r="D2" s="126" t="s">
        <v>5</v>
      </c>
      <c r="E2" s="127"/>
      <c r="F2" s="127"/>
      <c r="G2" s="127"/>
      <c r="H2" s="127" t="s">
        <v>6</v>
      </c>
      <c r="I2" s="127"/>
      <c r="J2" s="127"/>
      <c r="K2" s="127"/>
      <c r="L2" s="130"/>
      <c r="M2" s="11" t="s">
        <v>5</v>
      </c>
      <c r="N2" s="127" t="s">
        <v>6</v>
      </c>
      <c r="O2" s="130"/>
      <c r="P2" s="11" t="s">
        <v>5</v>
      </c>
      <c r="Q2" s="127" t="s">
        <v>6</v>
      </c>
      <c r="R2" s="130"/>
      <c r="S2" s="131" t="s">
        <v>5</v>
      </c>
      <c r="T2" s="130"/>
    </row>
    <row r="3" spans="1:20" x14ac:dyDescent="0.25">
      <c r="A3" s="12" t="s">
        <v>7</v>
      </c>
      <c r="B3" s="8" t="s">
        <v>8</v>
      </c>
      <c r="C3" s="7" t="s">
        <v>9</v>
      </c>
      <c r="D3" s="13" t="s">
        <v>10</v>
      </c>
      <c r="E3" s="14" t="s">
        <v>11</v>
      </c>
      <c r="F3" s="9" t="s">
        <v>12</v>
      </c>
      <c r="G3" s="9" t="s">
        <v>13</v>
      </c>
      <c r="H3" s="9" t="s">
        <v>14</v>
      </c>
      <c r="I3" s="9" t="s">
        <v>15</v>
      </c>
      <c r="J3" s="9" t="s">
        <v>16</v>
      </c>
      <c r="K3" s="9" t="s">
        <v>17</v>
      </c>
      <c r="L3" s="10" t="s">
        <v>18</v>
      </c>
      <c r="M3" s="11" t="s">
        <v>19</v>
      </c>
      <c r="N3" s="9" t="s">
        <v>20</v>
      </c>
      <c r="O3" s="10" t="s">
        <v>21</v>
      </c>
      <c r="P3" s="11" t="s">
        <v>22</v>
      </c>
      <c r="Q3" s="9" t="s">
        <v>23</v>
      </c>
      <c r="R3" s="10" t="s">
        <v>24</v>
      </c>
      <c r="S3" s="15" t="s">
        <v>25</v>
      </c>
      <c r="T3" s="10" t="s">
        <v>26</v>
      </c>
    </row>
    <row r="4" spans="1:20" x14ac:dyDescent="0.25">
      <c r="A4" s="12" t="s">
        <v>27</v>
      </c>
      <c r="B4" s="8" t="s">
        <v>28</v>
      </c>
      <c r="C4" s="7">
        <v>7</v>
      </c>
      <c r="D4" s="13">
        <f>'[1]5'!D38</f>
        <v>3373</v>
      </c>
      <c r="E4" s="13">
        <f>'[1]5'!E38</f>
        <v>3045</v>
      </c>
      <c r="F4" s="16">
        <f>'[1]5'!F38</f>
        <v>3.2000000000380169E-2</v>
      </c>
      <c r="G4" s="16">
        <f>'[1]5'!G38</f>
        <v>0</v>
      </c>
      <c r="H4" s="16">
        <f>'[1]5'!H38</f>
        <v>-11224.109999999979</v>
      </c>
      <c r="I4" s="16">
        <f>'[1]5'!I38</f>
        <v>1095.2989999999991</v>
      </c>
      <c r="J4" s="16">
        <f>'[1]5'!J38</f>
        <v>855.82999999999629</v>
      </c>
      <c r="K4" s="16">
        <f>'[1]5'!K38</f>
        <v>1</v>
      </c>
      <c r="L4" s="16">
        <f>'[1]5'!L38</f>
        <v>28340.950000000012</v>
      </c>
      <c r="M4" s="13">
        <f>'[1]5'!M38</f>
        <v>20430</v>
      </c>
      <c r="N4" s="16">
        <f>'[1]5'!N38</f>
        <v>-157148.67000000019</v>
      </c>
      <c r="O4" s="16">
        <f>'[1]5'!O38</f>
        <v>-3.637978807091713E-12</v>
      </c>
      <c r="P4" s="13">
        <f>'[1]5'!P38</f>
        <v>4111</v>
      </c>
      <c r="Q4" s="16">
        <f>'[1]5'!Q38</f>
        <v>34814.010000000038</v>
      </c>
      <c r="R4" s="16">
        <f>'[1]5'!R38</f>
        <v>0</v>
      </c>
      <c r="S4" s="16">
        <f>'[1]5'!S38</f>
        <v>60292</v>
      </c>
      <c r="T4" s="16">
        <f>'[1]5'!T38</f>
        <v>15064.900000000023</v>
      </c>
    </row>
    <row r="5" spans="1:20" x14ac:dyDescent="0.25">
      <c r="A5" s="68" t="s">
        <v>86</v>
      </c>
      <c r="B5" s="69" t="s">
        <v>87</v>
      </c>
      <c r="C5" s="7">
        <f>C4+1</f>
        <v>8</v>
      </c>
      <c r="D5" s="19"/>
      <c r="E5" s="20"/>
      <c r="F5" s="21"/>
      <c r="G5" s="21"/>
      <c r="H5" s="22">
        <v>900</v>
      </c>
      <c r="I5" s="22"/>
      <c r="J5" s="22"/>
      <c r="K5" s="22"/>
      <c r="L5" s="23"/>
      <c r="M5" s="24"/>
      <c r="N5" s="22"/>
      <c r="O5" s="23"/>
      <c r="P5" s="24"/>
      <c r="Q5" s="22"/>
      <c r="R5" s="23"/>
      <c r="S5" s="25"/>
      <c r="T5" s="23"/>
    </row>
    <row r="6" spans="1:20" x14ac:dyDescent="0.25">
      <c r="A6" s="68"/>
      <c r="B6" s="69" t="s">
        <v>37</v>
      </c>
      <c r="C6" s="7">
        <f t="shared" ref="C6:C13" si="0">C5+1</f>
        <v>9</v>
      </c>
      <c r="D6" s="19"/>
      <c r="E6" s="20"/>
      <c r="F6" s="21"/>
      <c r="G6" s="21"/>
      <c r="H6" s="22"/>
      <c r="I6" s="22"/>
      <c r="J6" s="22"/>
      <c r="K6" s="22"/>
      <c r="L6" s="23"/>
      <c r="M6" s="24">
        <v>7157</v>
      </c>
      <c r="N6" s="22"/>
      <c r="O6" s="23"/>
      <c r="P6" s="24"/>
      <c r="Q6" s="22"/>
      <c r="R6" s="23"/>
      <c r="S6" s="25"/>
      <c r="T6" s="23"/>
    </row>
    <row r="7" spans="1:20" x14ac:dyDescent="0.25">
      <c r="A7" s="68"/>
      <c r="B7" s="69" t="s">
        <v>38</v>
      </c>
      <c r="C7" s="7">
        <f t="shared" si="0"/>
        <v>10</v>
      </c>
      <c r="D7" s="19"/>
      <c r="E7" s="20"/>
      <c r="F7" s="21"/>
      <c r="G7" s="21"/>
      <c r="H7" s="22"/>
      <c r="I7" s="22"/>
      <c r="J7" s="22"/>
      <c r="K7" s="22"/>
      <c r="L7" s="23"/>
      <c r="M7" s="24"/>
      <c r="N7" s="22"/>
      <c r="O7" s="23"/>
      <c r="P7" s="24">
        <v>1760</v>
      </c>
      <c r="Q7" s="22"/>
      <c r="R7" s="23"/>
      <c r="S7" s="25"/>
      <c r="T7" s="23"/>
    </row>
    <row r="8" spans="1:20" x14ac:dyDescent="0.25">
      <c r="A8" s="68" t="s">
        <v>88</v>
      </c>
      <c r="B8" s="69" t="s">
        <v>32</v>
      </c>
      <c r="C8" s="7">
        <f t="shared" si="0"/>
        <v>11</v>
      </c>
      <c r="D8" s="19"/>
      <c r="E8" s="20">
        <v>295</v>
      </c>
      <c r="F8" s="21"/>
      <c r="G8" s="21"/>
      <c r="H8" s="22"/>
      <c r="I8" s="22"/>
      <c r="J8" s="22"/>
      <c r="K8" s="22"/>
      <c r="L8" s="23"/>
      <c r="M8" s="24"/>
      <c r="N8" s="22"/>
      <c r="O8" s="23"/>
      <c r="P8" s="24"/>
      <c r="Q8" s="22"/>
      <c r="R8" s="23"/>
      <c r="S8" s="25"/>
      <c r="T8" s="23"/>
    </row>
    <row r="9" spans="1:20" x14ac:dyDescent="0.25">
      <c r="A9" s="68" t="s">
        <v>89</v>
      </c>
      <c r="B9" s="69" t="s">
        <v>90</v>
      </c>
      <c r="C9" s="7">
        <f t="shared" si="0"/>
        <v>12</v>
      </c>
      <c r="D9" s="19"/>
      <c r="E9" s="20"/>
      <c r="F9" s="21"/>
      <c r="G9" s="21"/>
      <c r="H9" s="22"/>
      <c r="I9" s="22"/>
      <c r="J9" s="22"/>
      <c r="K9" s="22"/>
      <c r="L9" s="23"/>
      <c r="M9" s="24">
        <v>360</v>
      </c>
      <c r="N9" s="22"/>
      <c r="O9" s="23"/>
      <c r="P9" s="24"/>
      <c r="Q9" s="22"/>
      <c r="R9" s="23"/>
      <c r="S9" s="25"/>
      <c r="T9" s="23"/>
    </row>
    <row r="10" spans="1:20" x14ac:dyDescent="0.25">
      <c r="A10" s="68"/>
      <c r="B10" s="69"/>
      <c r="C10" s="7">
        <f t="shared" si="0"/>
        <v>13</v>
      </c>
      <c r="D10" s="19"/>
      <c r="E10" s="20"/>
      <c r="F10" s="21"/>
      <c r="G10" s="21"/>
      <c r="H10" s="22"/>
      <c r="I10" s="22"/>
      <c r="J10" s="22"/>
      <c r="K10" s="22"/>
      <c r="L10" s="23"/>
      <c r="M10" s="24"/>
      <c r="N10" s="22"/>
      <c r="O10" s="23"/>
      <c r="P10" s="24"/>
      <c r="Q10" s="22"/>
      <c r="R10" s="23"/>
      <c r="S10" s="25"/>
      <c r="T10" s="23"/>
    </row>
    <row r="11" spans="1:20" x14ac:dyDescent="0.25">
      <c r="A11" s="68"/>
      <c r="B11" s="69"/>
      <c r="C11" s="7">
        <f t="shared" si="0"/>
        <v>14</v>
      </c>
      <c r="D11" s="19"/>
      <c r="E11" s="20"/>
      <c r="F11" s="21"/>
      <c r="G11" s="21"/>
      <c r="H11" s="22"/>
      <c r="I11" s="22"/>
      <c r="J11" s="22"/>
      <c r="K11" s="22"/>
      <c r="L11" s="23"/>
      <c r="M11" s="24"/>
      <c r="N11" s="22"/>
      <c r="O11" s="23"/>
      <c r="P11" s="24"/>
      <c r="Q11" s="22"/>
      <c r="R11" s="23"/>
      <c r="S11" s="25"/>
      <c r="T11" s="23"/>
    </row>
    <row r="12" spans="1:20" x14ac:dyDescent="0.25">
      <c r="A12" s="68"/>
      <c r="B12" s="69"/>
      <c r="C12" s="7">
        <f t="shared" si="0"/>
        <v>15</v>
      </c>
      <c r="D12" s="19"/>
      <c r="E12" s="20"/>
      <c r="F12" s="21"/>
      <c r="G12" s="21"/>
      <c r="H12" s="22"/>
      <c r="I12" s="22"/>
      <c r="J12" s="22"/>
      <c r="K12" s="22"/>
      <c r="L12" s="23"/>
      <c r="M12" s="24"/>
      <c r="N12" s="22"/>
      <c r="O12" s="23"/>
      <c r="P12" s="24"/>
      <c r="Q12" s="22"/>
      <c r="R12" s="23"/>
      <c r="S12" s="25"/>
      <c r="T12" s="23"/>
    </row>
    <row r="13" spans="1:20" ht="15.75" thickBot="1" x14ac:dyDescent="0.3">
      <c r="A13" s="68"/>
      <c r="B13" s="69"/>
      <c r="C13" s="7">
        <f t="shared" si="0"/>
        <v>16</v>
      </c>
      <c r="D13" s="26"/>
      <c r="E13" s="27"/>
      <c r="F13" s="28"/>
      <c r="G13" s="28"/>
      <c r="H13" s="29"/>
      <c r="I13" s="29"/>
      <c r="J13" s="29"/>
      <c r="K13" s="29"/>
      <c r="L13" s="30"/>
      <c r="M13" s="31"/>
      <c r="N13" s="29"/>
      <c r="O13" s="30"/>
      <c r="P13" s="31"/>
      <c r="Q13" s="29"/>
      <c r="R13" s="30"/>
      <c r="S13" s="32"/>
      <c r="T13" s="30"/>
    </row>
    <row r="14" spans="1:20" ht="15.75" thickBot="1" x14ac:dyDescent="0.3">
      <c r="A14" s="125"/>
      <c r="B14" s="126"/>
      <c r="C14" s="7"/>
      <c r="D14" s="33">
        <f>SUM(D4:D13)</f>
        <v>3373</v>
      </c>
      <c r="E14" s="34">
        <f t="shared" ref="E14:M14" si="1">SUM(E4:E13)</f>
        <v>3340</v>
      </c>
      <c r="F14" s="35">
        <f t="shared" si="1"/>
        <v>3.2000000000380169E-2</v>
      </c>
      <c r="G14" s="35">
        <f t="shared" si="1"/>
        <v>0</v>
      </c>
      <c r="H14" s="35">
        <f t="shared" si="1"/>
        <v>-10324.109999999979</v>
      </c>
      <c r="I14" s="35">
        <f t="shared" si="1"/>
        <v>1095.2989999999991</v>
      </c>
      <c r="J14" s="35">
        <f t="shared" si="1"/>
        <v>855.82999999999629</v>
      </c>
      <c r="K14" s="35">
        <f t="shared" si="1"/>
        <v>1</v>
      </c>
      <c r="L14" s="36">
        <f t="shared" si="1"/>
        <v>28340.950000000012</v>
      </c>
      <c r="M14" s="34">
        <f t="shared" si="1"/>
        <v>27947</v>
      </c>
      <c r="N14" s="35">
        <f>SUM(N4:N13)</f>
        <v>-157148.67000000019</v>
      </c>
      <c r="O14" s="35">
        <f t="shared" ref="O14:T14" si="2">SUM(O4:O13)</f>
        <v>-3.637978807091713E-12</v>
      </c>
      <c r="P14" s="34">
        <f t="shared" si="2"/>
        <v>5871</v>
      </c>
      <c r="Q14" s="35">
        <f t="shared" si="2"/>
        <v>34814.010000000038</v>
      </c>
      <c r="R14" s="35">
        <f t="shared" si="2"/>
        <v>0</v>
      </c>
      <c r="S14" s="35">
        <f t="shared" si="2"/>
        <v>60292</v>
      </c>
      <c r="T14" s="35">
        <f t="shared" si="2"/>
        <v>15064.900000000023</v>
      </c>
    </row>
    <row r="15" spans="1:20" x14ac:dyDescent="0.25">
      <c r="A15" s="138" t="s">
        <v>39</v>
      </c>
      <c r="B15" s="139"/>
      <c r="C15" s="70">
        <v>3</v>
      </c>
      <c r="D15" s="71"/>
      <c r="E15" s="72"/>
      <c r="F15" s="73"/>
      <c r="G15" s="73"/>
      <c r="H15" s="73"/>
      <c r="I15" s="73"/>
      <c r="J15" s="73"/>
      <c r="K15" s="73"/>
      <c r="L15" s="74"/>
      <c r="M15" s="75"/>
      <c r="N15" s="73"/>
      <c r="O15" s="74"/>
      <c r="P15" s="75"/>
      <c r="Q15" s="73"/>
      <c r="R15" s="74"/>
      <c r="S15" s="76"/>
      <c r="T15" s="74"/>
    </row>
    <row r="16" spans="1:20" x14ac:dyDescent="0.25">
      <c r="A16" s="68"/>
      <c r="B16" s="69"/>
      <c r="C16" s="70">
        <f>C15+1</f>
        <v>4</v>
      </c>
      <c r="D16" s="19"/>
      <c r="E16" s="20"/>
      <c r="F16" s="21"/>
      <c r="G16" s="21"/>
      <c r="H16" s="22"/>
      <c r="I16" s="22"/>
      <c r="J16" s="22"/>
      <c r="K16" s="22"/>
      <c r="L16" s="23"/>
      <c r="M16" s="24"/>
      <c r="N16" s="22"/>
      <c r="O16" s="23"/>
      <c r="P16" s="24"/>
      <c r="Q16" s="22"/>
      <c r="R16" s="23"/>
      <c r="S16" s="25"/>
      <c r="T16" s="23"/>
    </row>
    <row r="17" spans="1:20" x14ac:dyDescent="0.25">
      <c r="A17" s="68"/>
      <c r="B17" s="69"/>
      <c r="C17" s="70">
        <f t="shared" ref="C17:C25" si="3">C16+1</f>
        <v>5</v>
      </c>
      <c r="D17" s="19"/>
      <c r="E17" s="20"/>
      <c r="F17" s="21"/>
      <c r="G17" s="21"/>
      <c r="H17" s="22"/>
      <c r="I17" s="22"/>
      <c r="J17" s="22"/>
      <c r="K17" s="22"/>
      <c r="L17" s="23"/>
      <c r="M17" s="24"/>
      <c r="N17" s="22"/>
      <c r="O17" s="23"/>
      <c r="P17" s="24"/>
      <c r="Q17" s="22"/>
      <c r="R17" s="23"/>
      <c r="S17" s="25"/>
      <c r="T17" s="23"/>
    </row>
    <row r="18" spans="1:20" x14ac:dyDescent="0.25">
      <c r="A18" s="68"/>
      <c r="B18" s="69"/>
      <c r="C18" s="70">
        <f t="shared" si="3"/>
        <v>6</v>
      </c>
      <c r="D18" s="19"/>
      <c r="E18" s="20"/>
      <c r="F18" s="21"/>
      <c r="G18" s="21"/>
      <c r="H18" s="22"/>
      <c r="I18" s="22"/>
      <c r="J18" s="22"/>
      <c r="K18" s="22"/>
      <c r="L18" s="23"/>
      <c r="M18" s="24"/>
      <c r="N18" s="22"/>
      <c r="O18" s="23"/>
      <c r="P18" s="24"/>
      <c r="Q18" s="22"/>
      <c r="R18" s="23"/>
      <c r="S18" s="25"/>
      <c r="T18" s="23"/>
    </row>
    <row r="19" spans="1:20" x14ac:dyDescent="0.25">
      <c r="A19" s="68"/>
      <c r="B19" s="69"/>
      <c r="C19" s="70">
        <f t="shared" si="3"/>
        <v>7</v>
      </c>
      <c r="D19" s="19"/>
      <c r="E19" s="20"/>
      <c r="F19" s="21"/>
      <c r="G19" s="21"/>
      <c r="H19" s="22"/>
      <c r="I19" s="22"/>
      <c r="J19" s="22"/>
      <c r="K19" s="22"/>
      <c r="L19" s="23"/>
      <c r="M19" s="24"/>
      <c r="N19" s="22"/>
      <c r="O19" s="23"/>
      <c r="P19" s="24"/>
      <c r="Q19" s="22"/>
      <c r="R19" s="23"/>
      <c r="S19" s="25"/>
      <c r="T19" s="23"/>
    </row>
    <row r="20" spans="1:20" x14ac:dyDescent="0.25">
      <c r="A20" s="68"/>
      <c r="B20" s="69"/>
      <c r="C20" s="70">
        <f t="shared" si="3"/>
        <v>8</v>
      </c>
      <c r="D20" s="19"/>
      <c r="E20" s="20"/>
      <c r="F20" s="21"/>
      <c r="G20" s="21"/>
      <c r="H20" s="22"/>
      <c r="I20" s="22"/>
      <c r="J20" s="22"/>
      <c r="K20" s="22"/>
      <c r="L20" s="23"/>
      <c r="M20" s="24"/>
      <c r="N20" s="22"/>
      <c r="O20" s="23"/>
      <c r="P20" s="24"/>
      <c r="Q20" s="22"/>
      <c r="R20" s="23"/>
      <c r="S20" s="25"/>
      <c r="T20" s="23"/>
    </row>
    <row r="21" spans="1:20" x14ac:dyDescent="0.25">
      <c r="A21" s="68"/>
      <c r="B21" s="69"/>
      <c r="C21" s="70">
        <f t="shared" si="3"/>
        <v>9</v>
      </c>
      <c r="D21" s="19"/>
      <c r="E21" s="20"/>
      <c r="F21" s="21"/>
      <c r="G21" s="21"/>
      <c r="H21" s="22"/>
      <c r="I21" s="22"/>
      <c r="J21" s="22"/>
      <c r="K21" s="22"/>
      <c r="L21" s="23"/>
      <c r="M21" s="24"/>
      <c r="N21" s="22"/>
      <c r="O21" s="23"/>
      <c r="P21" s="24"/>
      <c r="Q21" s="22"/>
      <c r="R21" s="23"/>
      <c r="S21" s="25"/>
      <c r="T21" s="23"/>
    </row>
    <row r="22" spans="1:20" x14ac:dyDescent="0.25">
      <c r="A22" s="68"/>
      <c r="B22" s="69"/>
      <c r="C22" s="70">
        <f t="shared" si="3"/>
        <v>10</v>
      </c>
      <c r="D22" s="19"/>
      <c r="E22" s="20"/>
      <c r="F22" s="21"/>
      <c r="G22" s="21"/>
      <c r="H22" s="22"/>
      <c r="I22" s="22"/>
      <c r="J22" s="22"/>
      <c r="K22" s="22"/>
      <c r="L22" s="23"/>
      <c r="M22" s="24"/>
      <c r="N22" s="22"/>
      <c r="O22" s="23"/>
      <c r="P22" s="24"/>
      <c r="Q22" s="22"/>
      <c r="R22" s="23"/>
      <c r="S22" s="25"/>
      <c r="T22" s="23"/>
    </row>
    <row r="23" spans="1:20" x14ac:dyDescent="0.25">
      <c r="A23" s="68"/>
      <c r="B23" s="69"/>
      <c r="C23" s="70">
        <f t="shared" si="3"/>
        <v>11</v>
      </c>
      <c r="D23" s="19"/>
      <c r="E23" s="20"/>
      <c r="F23" s="21"/>
      <c r="G23" s="21"/>
      <c r="H23" s="22"/>
      <c r="I23" s="22"/>
      <c r="J23" s="22"/>
      <c r="K23" s="22"/>
      <c r="L23" s="23"/>
      <c r="M23" s="24"/>
      <c r="N23" s="22"/>
      <c r="O23" s="23"/>
      <c r="P23" s="24"/>
      <c r="Q23" s="22"/>
      <c r="R23" s="23"/>
      <c r="S23" s="25"/>
      <c r="T23" s="23"/>
    </row>
    <row r="24" spans="1:20" x14ac:dyDescent="0.25">
      <c r="A24" s="68"/>
      <c r="B24" s="69"/>
      <c r="C24" s="70">
        <f t="shared" si="3"/>
        <v>12</v>
      </c>
      <c r="D24" s="19"/>
      <c r="E24" s="20"/>
      <c r="F24" s="21"/>
      <c r="G24" s="21"/>
      <c r="H24" s="22"/>
      <c r="I24" s="22"/>
      <c r="J24" s="22"/>
      <c r="K24" s="22"/>
      <c r="L24" s="23"/>
      <c r="M24" s="24"/>
      <c r="N24" s="22"/>
      <c r="O24" s="23"/>
      <c r="P24" s="24"/>
      <c r="Q24" s="22"/>
      <c r="R24" s="23"/>
      <c r="S24" s="25"/>
      <c r="T24" s="23"/>
    </row>
    <row r="25" spans="1:20" ht="15.75" thickBot="1" x14ac:dyDescent="0.3">
      <c r="A25" s="77"/>
      <c r="B25" s="78"/>
      <c r="C25" s="70">
        <f t="shared" si="3"/>
        <v>13</v>
      </c>
      <c r="D25" s="26"/>
      <c r="E25" s="27"/>
      <c r="F25" s="28"/>
      <c r="G25" s="28"/>
      <c r="H25" s="29"/>
      <c r="I25" s="29"/>
      <c r="J25" s="29"/>
      <c r="K25" s="29"/>
      <c r="L25" s="30"/>
      <c r="M25" s="31"/>
      <c r="N25" s="29"/>
      <c r="O25" s="30"/>
      <c r="P25" s="31"/>
      <c r="Q25" s="29"/>
      <c r="R25" s="30"/>
      <c r="S25" s="32"/>
      <c r="T25" s="30"/>
    </row>
    <row r="26" spans="1:20" ht="15.75" thickBot="1" x14ac:dyDescent="0.3">
      <c r="A26" s="140"/>
      <c r="B26" s="141"/>
      <c r="C26" s="79"/>
      <c r="D26" s="80">
        <f>SUM(D15:D25)</f>
        <v>0</v>
      </c>
      <c r="E26" s="80">
        <f t="shared" ref="E26:T26" si="4">SUM(E15:E25)</f>
        <v>0</v>
      </c>
      <c r="F26" s="81">
        <f t="shared" si="4"/>
        <v>0</v>
      </c>
      <c r="G26" s="81">
        <f t="shared" si="4"/>
        <v>0</v>
      </c>
      <c r="H26" s="81">
        <f t="shared" si="4"/>
        <v>0</v>
      </c>
      <c r="I26" s="81">
        <f t="shared" si="4"/>
        <v>0</v>
      </c>
      <c r="J26" s="81">
        <f t="shared" si="4"/>
        <v>0</v>
      </c>
      <c r="K26" s="81">
        <f t="shared" si="4"/>
        <v>0</v>
      </c>
      <c r="L26" s="81">
        <f t="shared" si="4"/>
        <v>0</v>
      </c>
      <c r="M26" s="80">
        <f t="shared" si="4"/>
        <v>0</v>
      </c>
      <c r="N26" s="81">
        <f t="shared" si="4"/>
        <v>0</v>
      </c>
      <c r="O26" s="81">
        <f t="shared" si="4"/>
        <v>0</v>
      </c>
      <c r="P26" s="80">
        <f t="shared" si="4"/>
        <v>0</v>
      </c>
      <c r="Q26" s="81">
        <f t="shared" si="4"/>
        <v>0</v>
      </c>
      <c r="R26" s="81">
        <f t="shared" si="4"/>
        <v>0</v>
      </c>
      <c r="S26" s="81">
        <f t="shared" si="4"/>
        <v>0</v>
      </c>
      <c r="T26" s="81">
        <f t="shared" si="4"/>
        <v>0</v>
      </c>
    </row>
    <row r="27" spans="1:20" x14ac:dyDescent="0.25">
      <c r="A27" s="136" t="s">
        <v>43</v>
      </c>
      <c r="B27" s="137"/>
      <c r="C27" s="49">
        <v>25</v>
      </c>
      <c r="D27" s="50"/>
      <c r="E27" s="51"/>
      <c r="F27" s="52"/>
      <c r="G27" s="52"/>
      <c r="H27" s="52"/>
      <c r="I27" s="52"/>
      <c r="J27" s="52"/>
      <c r="K27" s="52"/>
      <c r="L27" s="53"/>
      <c r="M27" s="54"/>
      <c r="N27" s="52"/>
      <c r="O27" s="53"/>
      <c r="P27" s="54"/>
      <c r="Q27" s="52"/>
      <c r="R27" s="53"/>
      <c r="S27" s="55"/>
      <c r="T27" s="53"/>
    </row>
    <row r="28" spans="1:20" x14ac:dyDescent="0.25">
      <c r="A28" s="68" t="s">
        <v>44</v>
      </c>
      <c r="B28" s="69" t="s">
        <v>45</v>
      </c>
      <c r="C28" s="56">
        <f>C27+1</f>
        <v>26</v>
      </c>
      <c r="D28" s="19"/>
      <c r="E28" s="20"/>
      <c r="F28" s="21"/>
      <c r="G28" s="21"/>
      <c r="H28" s="22"/>
      <c r="I28" s="22"/>
      <c r="J28" s="22"/>
      <c r="K28" s="22"/>
      <c r="L28" s="23"/>
      <c r="M28" s="24">
        <v>310</v>
      </c>
      <c r="N28" s="22"/>
      <c r="O28" s="23"/>
      <c r="P28" s="24"/>
      <c r="Q28" s="22"/>
      <c r="R28" s="23"/>
      <c r="S28" s="25"/>
      <c r="T28" s="23"/>
    </row>
    <row r="29" spans="1:20" x14ac:dyDescent="0.25">
      <c r="A29" s="68" t="s">
        <v>44</v>
      </c>
      <c r="B29" s="69" t="s">
        <v>46</v>
      </c>
      <c r="C29" s="56">
        <f t="shared" ref="C29:C37" si="5">C28+1</f>
        <v>27</v>
      </c>
      <c r="D29" s="19"/>
      <c r="E29" s="20"/>
      <c r="F29" s="21"/>
      <c r="G29" s="21"/>
      <c r="H29" s="22"/>
      <c r="I29" s="22"/>
      <c r="J29" s="22"/>
      <c r="K29" s="22"/>
      <c r="L29" s="23"/>
      <c r="M29" s="24"/>
      <c r="N29" s="22"/>
      <c r="O29" s="23"/>
      <c r="P29" s="24">
        <v>70</v>
      </c>
      <c r="Q29" s="22"/>
      <c r="R29" s="23"/>
      <c r="S29" s="25"/>
      <c r="T29" s="23"/>
    </row>
    <row r="30" spans="1:20" x14ac:dyDescent="0.25">
      <c r="A30" s="68" t="s">
        <v>91</v>
      </c>
      <c r="B30" s="69" t="s">
        <v>92</v>
      </c>
      <c r="C30" s="56">
        <f t="shared" si="5"/>
        <v>28</v>
      </c>
      <c r="D30" s="19">
        <v>1000</v>
      </c>
      <c r="E30" s="20"/>
      <c r="F30" s="21"/>
      <c r="G30" s="21"/>
      <c r="H30" s="22"/>
      <c r="I30" s="22"/>
      <c r="J30" s="22"/>
      <c r="K30" s="22"/>
      <c r="L30" s="23"/>
      <c r="M30" s="24"/>
      <c r="N30" s="22"/>
      <c r="O30" s="23"/>
      <c r="P30" s="24"/>
      <c r="Q30" s="22"/>
      <c r="R30" s="23"/>
      <c r="S30" s="25"/>
      <c r="T30" s="23"/>
    </row>
    <row r="31" spans="1:20" x14ac:dyDescent="0.25">
      <c r="A31" s="68" t="s">
        <v>93</v>
      </c>
      <c r="B31" s="69" t="s">
        <v>94</v>
      </c>
      <c r="C31" s="56">
        <f>C29+1</f>
        <v>28</v>
      </c>
      <c r="D31" s="19"/>
      <c r="E31" s="20"/>
      <c r="F31" s="21"/>
      <c r="G31" s="21"/>
      <c r="H31" s="22">
        <v>6754</v>
      </c>
      <c r="I31" s="22"/>
      <c r="J31" s="22"/>
      <c r="K31" s="22"/>
      <c r="L31" s="23"/>
      <c r="M31" s="24"/>
      <c r="N31" s="22"/>
      <c r="O31" s="23"/>
      <c r="P31" s="24"/>
      <c r="Q31" s="22"/>
      <c r="R31" s="23"/>
      <c r="S31" s="25"/>
      <c r="T31" s="23"/>
    </row>
    <row r="32" spans="1:20" x14ac:dyDescent="0.25">
      <c r="A32" s="68" t="s">
        <v>93</v>
      </c>
      <c r="B32" s="69" t="s">
        <v>95</v>
      </c>
      <c r="C32" s="56">
        <f t="shared" si="5"/>
        <v>29</v>
      </c>
      <c r="D32" s="19"/>
      <c r="E32" s="20"/>
      <c r="F32" s="21"/>
      <c r="G32" s="21"/>
      <c r="H32" s="22">
        <v>2485</v>
      </c>
      <c r="I32" s="22"/>
      <c r="J32" s="22"/>
      <c r="K32" s="22"/>
      <c r="L32" s="23"/>
      <c r="M32" s="24"/>
      <c r="N32" s="22"/>
      <c r="O32" s="23"/>
      <c r="P32" s="24"/>
      <c r="Q32" s="22"/>
      <c r="R32" s="23"/>
      <c r="S32" s="25"/>
      <c r="T32" s="23"/>
    </row>
    <row r="33" spans="1:20" x14ac:dyDescent="0.25">
      <c r="A33" s="68" t="s">
        <v>96</v>
      </c>
      <c r="B33" s="69" t="s">
        <v>97</v>
      </c>
      <c r="C33" s="56">
        <f t="shared" si="5"/>
        <v>30</v>
      </c>
      <c r="D33" s="19">
        <v>200</v>
      </c>
      <c r="E33" s="20"/>
      <c r="F33" s="21"/>
      <c r="G33" s="21"/>
      <c r="H33" s="22"/>
      <c r="I33" s="22"/>
      <c r="J33" s="22"/>
      <c r="K33" s="22"/>
      <c r="L33" s="23"/>
      <c r="M33" s="24"/>
      <c r="N33" s="22"/>
      <c r="O33" s="23"/>
      <c r="P33" s="24"/>
      <c r="Q33" s="22"/>
      <c r="R33" s="23"/>
      <c r="S33" s="25"/>
      <c r="T33" s="23"/>
    </row>
    <row r="34" spans="1:20" x14ac:dyDescent="0.25">
      <c r="A34" s="68" t="s">
        <v>98</v>
      </c>
      <c r="B34" s="69" t="s">
        <v>99</v>
      </c>
      <c r="C34" s="56">
        <f t="shared" si="5"/>
        <v>31</v>
      </c>
      <c r="D34" s="19">
        <v>120</v>
      </c>
      <c r="E34" s="20"/>
      <c r="F34" s="21"/>
      <c r="G34" s="21"/>
      <c r="H34" s="22"/>
      <c r="I34" s="22"/>
      <c r="J34" s="22"/>
      <c r="K34" s="22"/>
      <c r="L34" s="23"/>
      <c r="M34" s="24"/>
      <c r="N34" s="22"/>
      <c r="O34" s="23"/>
      <c r="P34" s="24"/>
      <c r="Q34" s="22"/>
      <c r="R34" s="23"/>
      <c r="S34" s="25"/>
      <c r="T34" s="23"/>
    </row>
    <row r="35" spans="1:20" x14ac:dyDescent="0.25">
      <c r="A35" s="68"/>
      <c r="B35" s="69"/>
      <c r="C35" s="56">
        <f t="shared" si="5"/>
        <v>32</v>
      </c>
      <c r="D35" s="19"/>
      <c r="E35" s="20"/>
      <c r="F35" s="21"/>
      <c r="G35" s="21"/>
      <c r="H35" s="22"/>
      <c r="I35" s="22"/>
      <c r="J35" s="22"/>
      <c r="K35" s="22"/>
      <c r="L35" s="23"/>
      <c r="M35" s="24"/>
      <c r="N35" s="22"/>
      <c r="O35" s="23"/>
      <c r="P35" s="24"/>
      <c r="Q35" s="22"/>
      <c r="R35" s="23"/>
      <c r="S35" s="25"/>
      <c r="T35" s="23"/>
    </row>
    <row r="36" spans="1:20" x14ac:dyDescent="0.25">
      <c r="A36" s="68"/>
      <c r="B36" s="69"/>
      <c r="C36" s="56">
        <f t="shared" si="5"/>
        <v>33</v>
      </c>
      <c r="D36" s="19"/>
      <c r="E36" s="20"/>
      <c r="F36" s="21"/>
      <c r="G36" s="21"/>
      <c r="H36" s="22"/>
      <c r="I36" s="22"/>
      <c r="J36" s="22"/>
      <c r="K36" s="22"/>
      <c r="L36" s="23"/>
      <c r="M36" s="24"/>
      <c r="N36" s="22"/>
      <c r="O36" s="23"/>
      <c r="P36" s="24"/>
      <c r="Q36" s="22"/>
      <c r="R36" s="23"/>
      <c r="S36" s="25"/>
      <c r="T36" s="23"/>
    </row>
    <row r="37" spans="1:20" x14ac:dyDescent="0.25">
      <c r="A37" s="68"/>
      <c r="B37" s="69"/>
      <c r="C37" s="56">
        <f t="shared" si="5"/>
        <v>34</v>
      </c>
      <c r="D37" s="19"/>
      <c r="E37" s="20"/>
      <c r="F37" s="21"/>
      <c r="G37" s="21"/>
      <c r="H37" s="22"/>
      <c r="I37" s="22"/>
      <c r="J37" s="22"/>
      <c r="K37" s="22"/>
      <c r="L37" s="23"/>
      <c r="M37" s="24"/>
      <c r="N37" s="22"/>
      <c r="O37" s="23"/>
      <c r="P37" s="24"/>
      <c r="Q37" s="22"/>
      <c r="R37" s="23"/>
      <c r="S37" s="25"/>
      <c r="T37" s="23"/>
    </row>
    <row r="38" spans="1:20" x14ac:dyDescent="0.25">
      <c r="A38" s="57"/>
      <c r="B38" s="58"/>
      <c r="C38" s="56"/>
      <c r="D38" s="59">
        <f>SUM(D27:D37)</f>
        <v>1320</v>
      </c>
      <c r="E38" s="59">
        <f>SUM(E27:E37)</f>
        <v>0</v>
      </c>
      <c r="F38" s="60">
        <f>SUM(F27:F37)</f>
        <v>0</v>
      </c>
      <c r="G38" s="60">
        <f>SUM(G27:G37)</f>
        <v>0</v>
      </c>
      <c r="H38" s="60">
        <f t="shared" ref="H38:T38" si="6">SUM(H27:H37)</f>
        <v>9239</v>
      </c>
      <c r="I38" s="60">
        <f t="shared" si="6"/>
        <v>0</v>
      </c>
      <c r="J38" s="60">
        <f t="shared" si="6"/>
        <v>0</v>
      </c>
      <c r="K38" s="60">
        <f t="shared" si="6"/>
        <v>0</v>
      </c>
      <c r="L38" s="60">
        <f t="shared" si="6"/>
        <v>0</v>
      </c>
      <c r="M38" s="59">
        <f t="shared" si="6"/>
        <v>310</v>
      </c>
      <c r="N38" s="60">
        <f t="shared" si="6"/>
        <v>0</v>
      </c>
      <c r="O38" s="60">
        <f t="shared" si="6"/>
        <v>0</v>
      </c>
      <c r="P38" s="59">
        <f t="shared" si="6"/>
        <v>70</v>
      </c>
      <c r="Q38" s="60">
        <f t="shared" si="6"/>
        <v>0</v>
      </c>
      <c r="R38" s="60">
        <f t="shared" si="6"/>
        <v>0</v>
      </c>
      <c r="S38" s="60">
        <f t="shared" si="6"/>
        <v>0</v>
      </c>
      <c r="T38" s="60">
        <f t="shared" si="6"/>
        <v>0</v>
      </c>
    </row>
    <row r="39" spans="1:20" ht="15.75" thickBot="1" x14ac:dyDescent="0.3">
      <c r="A39" s="61" t="s">
        <v>84</v>
      </c>
      <c r="B39" s="62">
        <f>D39+E39+F39*5+G39*3.5+M39+P39</f>
        <v>38831.160000000003</v>
      </c>
      <c r="C39" s="63" t="s">
        <v>85</v>
      </c>
      <c r="D39" s="64">
        <f>D14+D26-D38</f>
        <v>2053</v>
      </c>
      <c r="E39" s="64">
        <f t="shared" ref="E39:T39" si="7">E14+E26-E38</f>
        <v>3340</v>
      </c>
      <c r="F39" s="65">
        <f t="shared" si="7"/>
        <v>3.2000000000380169E-2</v>
      </c>
      <c r="G39" s="65">
        <f t="shared" si="7"/>
        <v>0</v>
      </c>
      <c r="H39" s="65">
        <f t="shared" si="7"/>
        <v>-19563.109999999979</v>
      </c>
      <c r="I39" s="65">
        <f t="shared" si="7"/>
        <v>1095.2989999999991</v>
      </c>
      <c r="J39" s="65">
        <f t="shared" si="7"/>
        <v>855.82999999999629</v>
      </c>
      <c r="K39" s="65">
        <f t="shared" si="7"/>
        <v>1</v>
      </c>
      <c r="L39" s="65">
        <f t="shared" si="7"/>
        <v>28340.950000000012</v>
      </c>
      <c r="M39" s="64">
        <f t="shared" si="7"/>
        <v>27637</v>
      </c>
      <c r="N39" s="65">
        <f t="shared" si="7"/>
        <v>-157148.67000000019</v>
      </c>
      <c r="O39" s="65">
        <f t="shared" si="7"/>
        <v>-3.637978807091713E-12</v>
      </c>
      <c r="P39" s="64">
        <f t="shared" si="7"/>
        <v>5801</v>
      </c>
      <c r="Q39" s="65">
        <f t="shared" si="7"/>
        <v>34814.010000000038</v>
      </c>
      <c r="R39" s="65">
        <f t="shared" si="7"/>
        <v>0</v>
      </c>
      <c r="S39" s="65">
        <f t="shared" si="7"/>
        <v>60292</v>
      </c>
      <c r="T39" s="65">
        <f t="shared" si="7"/>
        <v>15064.900000000023</v>
      </c>
    </row>
  </sheetData>
  <mergeCells count="13">
    <mergeCell ref="S2:T2"/>
    <mergeCell ref="A14:B14"/>
    <mergeCell ref="A15:B15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84FDA-F6B6-4F39-A344-13E3812EC449}">
  <dimension ref="A1"/>
  <sheetViews>
    <sheetView rightToLeft="1" workbookViewId="0">
      <selection activeCell="C30" sqref="C30"/>
    </sheetView>
  </sheetViews>
  <sheetFormatPr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5D31F-531A-4362-A232-6257671EC0B5}">
  <dimension ref="A1:T38"/>
  <sheetViews>
    <sheetView rightToLeft="1" workbookViewId="0">
      <selection activeCell="A12" sqref="A12"/>
    </sheetView>
  </sheetViews>
  <sheetFormatPr defaultRowHeight="15" x14ac:dyDescent="0.25"/>
  <cols>
    <col min="1" max="1" width="26.28515625" customWidth="1"/>
    <col min="2" max="2" width="35.85546875" bestFit="1" customWidth="1"/>
    <col min="3" max="3" width="6.7109375" customWidth="1"/>
    <col min="13" max="13" width="9.5703125" bestFit="1" customWidth="1"/>
    <col min="14" max="14" width="9.85546875" bestFit="1" customWidth="1"/>
    <col min="16" max="16" width="9.5703125" bestFit="1" customWidth="1"/>
  </cols>
  <sheetData>
    <row r="1" spans="1:20" x14ac:dyDescent="0.25">
      <c r="A1" s="1">
        <v>8</v>
      </c>
      <c r="B1" s="2">
        <f>'[1]1'!B1</f>
        <v>1</v>
      </c>
      <c r="C1" s="3"/>
      <c r="D1" s="121" t="s">
        <v>0</v>
      </c>
      <c r="E1" s="122"/>
      <c r="F1" s="122"/>
      <c r="G1" s="122"/>
      <c r="H1" s="122"/>
      <c r="I1" s="122"/>
      <c r="J1" s="122"/>
      <c r="K1" s="122"/>
      <c r="L1" s="123"/>
      <c r="M1" s="124" t="s">
        <v>1</v>
      </c>
      <c r="N1" s="122"/>
      <c r="O1" s="123"/>
      <c r="P1" s="124" t="s">
        <v>2</v>
      </c>
      <c r="Q1" s="122"/>
      <c r="R1" s="123"/>
      <c r="S1" s="1" t="s">
        <v>3</v>
      </c>
      <c r="T1" s="3" t="s">
        <v>4</v>
      </c>
    </row>
    <row r="2" spans="1:20" x14ac:dyDescent="0.25">
      <c r="A2" s="125">
        <f>'[1]1'!A2:B2</f>
        <v>2024</v>
      </c>
      <c r="B2" s="126"/>
      <c r="C2" s="7"/>
      <c r="D2" s="126" t="s">
        <v>5</v>
      </c>
      <c r="E2" s="127"/>
      <c r="F2" s="127"/>
      <c r="G2" s="127"/>
      <c r="H2" s="127" t="s">
        <v>6</v>
      </c>
      <c r="I2" s="127"/>
      <c r="J2" s="127"/>
      <c r="K2" s="127"/>
      <c r="L2" s="130"/>
      <c r="M2" s="12" t="s">
        <v>5</v>
      </c>
      <c r="N2" s="127" t="s">
        <v>6</v>
      </c>
      <c r="O2" s="130"/>
      <c r="P2" s="12" t="s">
        <v>5</v>
      </c>
      <c r="Q2" s="127" t="s">
        <v>6</v>
      </c>
      <c r="R2" s="130"/>
      <c r="S2" s="131" t="s">
        <v>5</v>
      </c>
      <c r="T2" s="130"/>
    </row>
    <row r="3" spans="1:20" x14ac:dyDescent="0.25">
      <c r="A3" s="12" t="s">
        <v>7</v>
      </c>
      <c r="B3" s="8" t="s">
        <v>8</v>
      </c>
      <c r="C3" s="7" t="s">
        <v>9</v>
      </c>
      <c r="D3" s="6" t="s">
        <v>10</v>
      </c>
      <c r="E3" s="8" t="s">
        <v>11</v>
      </c>
      <c r="F3" s="8" t="s">
        <v>12</v>
      </c>
      <c r="G3" s="8" t="s">
        <v>13</v>
      </c>
      <c r="H3" s="8" t="s">
        <v>14</v>
      </c>
      <c r="I3" s="8" t="s">
        <v>15</v>
      </c>
      <c r="J3" s="8" t="s">
        <v>16</v>
      </c>
      <c r="K3" s="8" t="s">
        <v>17</v>
      </c>
      <c r="L3" s="7" t="s">
        <v>18</v>
      </c>
      <c r="M3" s="12" t="s">
        <v>19</v>
      </c>
      <c r="N3" s="8" t="s">
        <v>20</v>
      </c>
      <c r="O3" s="7" t="s">
        <v>21</v>
      </c>
      <c r="P3" s="12" t="s">
        <v>22</v>
      </c>
      <c r="Q3" s="8" t="s">
        <v>23</v>
      </c>
      <c r="R3" s="7" t="s">
        <v>24</v>
      </c>
      <c r="S3" s="12" t="s">
        <v>25</v>
      </c>
      <c r="T3" s="7" t="s">
        <v>26</v>
      </c>
    </row>
    <row r="4" spans="1:20" x14ac:dyDescent="0.25">
      <c r="A4" s="12" t="s">
        <v>27</v>
      </c>
      <c r="B4" s="8" t="s">
        <v>28</v>
      </c>
      <c r="C4" s="7">
        <v>12</v>
      </c>
      <c r="D4" s="16">
        <f>'[1]7'!D38</f>
        <v>2053</v>
      </c>
      <c r="E4" s="16">
        <f>'[1]7'!E38</f>
        <v>3340</v>
      </c>
      <c r="F4" s="16">
        <f>'[1]7'!F38</f>
        <v>3.2000000000380169E-2</v>
      </c>
      <c r="G4" s="16">
        <f>'[1]7'!G38</f>
        <v>0</v>
      </c>
      <c r="H4" s="16">
        <f>'[1]7'!H38</f>
        <v>-19563.109999999979</v>
      </c>
      <c r="I4" s="16">
        <f>'[1]7'!I38</f>
        <v>1095.2989999999991</v>
      </c>
      <c r="J4" s="16">
        <f>'[1]7'!J38</f>
        <v>855.82999999999629</v>
      </c>
      <c r="K4" s="16">
        <f>'[1]7'!K38</f>
        <v>1</v>
      </c>
      <c r="L4" s="16">
        <f>'[1]7'!L38</f>
        <v>28340.950000000012</v>
      </c>
      <c r="M4" s="16">
        <f>'[1]7'!M38</f>
        <v>27637</v>
      </c>
      <c r="N4" s="16">
        <f>'[1]7'!N38</f>
        <v>-157148.67000000019</v>
      </c>
      <c r="O4" s="16">
        <f>'[1]7'!O38</f>
        <v>-3.637978807091713E-12</v>
      </c>
      <c r="P4" s="16">
        <f>'[1]7'!P38</f>
        <v>5801</v>
      </c>
      <c r="Q4" s="16">
        <f>'[1]7'!Q38</f>
        <v>34814.010000000038</v>
      </c>
      <c r="R4" s="16">
        <f>'[1]7'!R38</f>
        <v>0</v>
      </c>
      <c r="S4" s="16">
        <f>'[1]7'!S38</f>
        <v>60292</v>
      </c>
      <c r="T4" s="16">
        <f>'[1]7'!T38</f>
        <v>15064.900000000023</v>
      </c>
    </row>
    <row r="5" spans="1:20" x14ac:dyDescent="0.25">
      <c r="A5" s="68" t="s">
        <v>100</v>
      </c>
      <c r="B5" s="69" t="s">
        <v>37</v>
      </c>
      <c r="C5" s="7">
        <f>C4+1</f>
        <v>13</v>
      </c>
      <c r="D5" s="82"/>
      <c r="E5" s="83"/>
      <c r="F5" s="83"/>
      <c r="G5" s="83"/>
      <c r="H5" s="22"/>
      <c r="I5" s="22"/>
      <c r="J5" s="22"/>
      <c r="K5" s="22"/>
      <c r="L5" s="23"/>
      <c r="M5" s="25"/>
      <c r="N5" s="22"/>
      <c r="O5" s="23">
        <v>82000</v>
      </c>
      <c r="P5" s="25"/>
      <c r="Q5" s="22"/>
      <c r="R5" s="23"/>
      <c r="S5" s="25"/>
      <c r="T5" s="23"/>
    </row>
    <row r="6" spans="1:20" x14ac:dyDescent="0.25">
      <c r="A6" s="68" t="s">
        <v>100</v>
      </c>
      <c r="B6" s="69" t="s">
        <v>38</v>
      </c>
      <c r="C6" s="7">
        <f t="shared" ref="C6:C13" si="0">C5+1</f>
        <v>14</v>
      </c>
      <c r="D6" s="82"/>
      <c r="E6" s="83"/>
      <c r="F6" s="83"/>
      <c r="G6" s="83"/>
      <c r="H6" s="22"/>
      <c r="I6" s="22"/>
      <c r="J6" s="22"/>
      <c r="K6" s="22"/>
      <c r="L6" s="23"/>
      <c r="M6" s="25"/>
      <c r="N6" s="22"/>
      <c r="O6" s="23"/>
      <c r="P6" s="25"/>
      <c r="Q6" s="22"/>
      <c r="R6" s="23">
        <v>15000</v>
      </c>
      <c r="S6" s="25"/>
      <c r="T6" s="23"/>
    </row>
    <row r="7" spans="1:20" x14ac:dyDescent="0.25">
      <c r="A7" s="68" t="s">
        <v>101</v>
      </c>
      <c r="B7" s="69" t="s">
        <v>102</v>
      </c>
      <c r="C7" s="7">
        <f t="shared" si="0"/>
        <v>15</v>
      </c>
      <c r="D7" s="82"/>
      <c r="E7" s="83">
        <v>300</v>
      </c>
      <c r="F7" s="83"/>
      <c r="G7" s="83"/>
      <c r="H7" s="22"/>
      <c r="I7" s="22"/>
      <c r="J7" s="22"/>
      <c r="K7" s="22"/>
      <c r="L7" s="23"/>
      <c r="M7" s="25"/>
      <c r="N7" s="22"/>
      <c r="O7" s="23"/>
      <c r="P7" s="25"/>
      <c r="Q7" s="22"/>
      <c r="R7" s="23"/>
      <c r="S7" s="25"/>
      <c r="T7" s="23"/>
    </row>
    <row r="8" spans="1:20" x14ac:dyDescent="0.25">
      <c r="A8" s="68"/>
      <c r="B8" s="69" t="s">
        <v>37</v>
      </c>
      <c r="C8" s="7">
        <f t="shared" si="0"/>
        <v>16</v>
      </c>
      <c r="D8" s="82"/>
      <c r="E8" s="83"/>
      <c r="F8" s="83"/>
      <c r="G8" s="83"/>
      <c r="H8" s="22"/>
      <c r="I8" s="22"/>
      <c r="J8" s="22"/>
      <c r="K8" s="22"/>
      <c r="L8" s="23"/>
      <c r="M8" s="25">
        <v>4870</v>
      </c>
      <c r="N8" s="22"/>
      <c r="O8" s="23"/>
      <c r="P8" s="25"/>
      <c r="Q8" s="22"/>
      <c r="R8" s="23"/>
      <c r="S8" s="25"/>
      <c r="T8" s="23"/>
    </row>
    <row r="9" spans="1:20" x14ac:dyDescent="0.25">
      <c r="A9" s="68"/>
      <c r="B9" s="69" t="s">
        <v>37</v>
      </c>
      <c r="C9" s="7">
        <f t="shared" si="0"/>
        <v>17</v>
      </c>
      <c r="D9" s="82"/>
      <c r="E9" s="83"/>
      <c r="F9" s="83"/>
      <c r="G9" s="83"/>
      <c r="H9" s="22"/>
      <c r="I9" s="22"/>
      <c r="J9" s="22"/>
      <c r="K9" s="22"/>
      <c r="L9" s="23"/>
      <c r="M9" s="25">
        <v>200</v>
      </c>
      <c r="N9" s="22"/>
      <c r="O9" s="23"/>
      <c r="P9" s="25"/>
      <c r="Q9" s="22"/>
      <c r="R9" s="23"/>
      <c r="S9" s="25"/>
      <c r="T9" s="23"/>
    </row>
    <row r="10" spans="1:20" x14ac:dyDescent="0.25">
      <c r="A10" s="68"/>
      <c r="B10" s="69" t="s">
        <v>38</v>
      </c>
      <c r="C10" s="7">
        <f t="shared" si="0"/>
        <v>18</v>
      </c>
      <c r="D10" s="82"/>
      <c r="E10" s="83"/>
      <c r="F10" s="83"/>
      <c r="G10" s="83"/>
      <c r="H10" s="22"/>
      <c r="I10" s="22"/>
      <c r="J10" s="22"/>
      <c r="K10" s="22"/>
      <c r="L10" s="23"/>
      <c r="M10" s="25"/>
      <c r="N10" s="22"/>
      <c r="O10" s="23"/>
      <c r="P10" s="25">
        <v>1060</v>
      </c>
      <c r="Q10" s="22"/>
      <c r="R10" s="23"/>
      <c r="S10" s="25"/>
      <c r="T10" s="23"/>
    </row>
    <row r="11" spans="1:20" x14ac:dyDescent="0.25">
      <c r="A11" s="68"/>
      <c r="B11" s="69"/>
      <c r="C11" s="7">
        <f t="shared" si="0"/>
        <v>19</v>
      </c>
      <c r="D11" s="82"/>
      <c r="E11" s="83"/>
      <c r="F11" s="83"/>
      <c r="G11" s="83"/>
      <c r="H11" s="22"/>
      <c r="I11" s="22"/>
      <c r="J11" s="22"/>
      <c r="K11" s="22"/>
      <c r="L11" s="23"/>
      <c r="M11" s="25"/>
      <c r="N11" s="22"/>
      <c r="O11" s="23"/>
      <c r="P11" s="25"/>
      <c r="Q11" s="22"/>
      <c r="R11" s="23"/>
      <c r="S11" s="25"/>
      <c r="T11" s="23"/>
    </row>
    <row r="12" spans="1:20" x14ac:dyDescent="0.25">
      <c r="A12" s="68"/>
      <c r="B12" s="69"/>
      <c r="C12" s="7">
        <f t="shared" si="0"/>
        <v>20</v>
      </c>
      <c r="D12" s="82"/>
      <c r="E12" s="83"/>
      <c r="F12" s="83"/>
      <c r="G12" s="83"/>
      <c r="H12" s="22"/>
      <c r="I12" s="22"/>
      <c r="J12" s="22"/>
      <c r="K12" s="22"/>
      <c r="L12" s="23"/>
      <c r="M12" s="25"/>
      <c r="N12" s="22"/>
      <c r="O12" s="23"/>
      <c r="P12" s="25"/>
      <c r="Q12" s="22"/>
      <c r="R12" s="23"/>
      <c r="S12" s="25"/>
      <c r="T12" s="23"/>
    </row>
    <row r="13" spans="1:20" ht="15.75" thickBot="1" x14ac:dyDescent="0.3">
      <c r="A13" s="68"/>
      <c r="B13" s="69"/>
      <c r="C13" s="7">
        <f t="shared" si="0"/>
        <v>21</v>
      </c>
      <c r="D13" s="84"/>
      <c r="E13" s="85"/>
      <c r="F13" s="85"/>
      <c r="G13" s="85"/>
      <c r="H13" s="29"/>
      <c r="I13" s="29"/>
      <c r="J13" s="29"/>
      <c r="K13" s="29"/>
      <c r="L13" s="30"/>
      <c r="M13" s="32"/>
      <c r="N13" s="29"/>
      <c r="O13" s="30"/>
      <c r="P13" s="32"/>
      <c r="Q13" s="29"/>
      <c r="R13" s="30"/>
      <c r="S13" s="32"/>
      <c r="T13" s="30"/>
    </row>
    <row r="14" spans="1:20" ht="15.75" thickBot="1" x14ac:dyDescent="0.3">
      <c r="A14" s="125"/>
      <c r="B14" s="126"/>
      <c r="C14" s="7"/>
      <c r="D14" s="33">
        <f>SUM(D4:D13)</f>
        <v>2053</v>
      </c>
      <c r="E14" s="34">
        <f t="shared" ref="E14:M14" si="1">SUM(E4:E13)</f>
        <v>3640</v>
      </c>
      <c r="F14" s="35">
        <f t="shared" si="1"/>
        <v>3.2000000000380169E-2</v>
      </c>
      <c r="G14" s="35">
        <f t="shared" si="1"/>
        <v>0</v>
      </c>
      <c r="H14" s="35">
        <f t="shared" si="1"/>
        <v>-19563.109999999979</v>
      </c>
      <c r="I14" s="35">
        <f t="shared" si="1"/>
        <v>1095.2989999999991</v>
      </c>
      <c r="J14" s="35">
        <f t="shared" si="1"/>
        <v>855.82999999999629</v>
      </c>
      <c r="K14" s="35">
        <f t="shared" si="1"/>
        <v>1</v>
      </c>
      <c r="L14" s="36">
        <f t="shared" si="1"/>
        <v>28340.950000000012</v>
      </c>
      <c r="M14" s="34">
        <f t="shared" si="1"/>
        <v>32707</v>
      </c>
      <c r="N14" s="35">
        <f>SUM(N4:N13)</f>
        <v>-157148.67000000019</v>
      </c>
      <c r="O14" s="35">
        <f t="shared" ref="O14:T14" si="2">SUM(O4:O13)</f>
        <v>82000</v>
      </c>
      <c r="P14" s="34">
        <f t="shared" si="2"/>
        <v>6861</v>
      </c>
      <c r="Q14" s="35">
        <f t="shared" si="2"/>
        <v>34814.010000000038</v>
      </c>
      <c r="R14" s="35">
        <f t="shared" si="2"/>
        <v>15000</v>
      </c>
      <c r="S14" s="35">
        <f t="shared" si="2"/>
        <v>60292</v>
      </c>
      <c r="T14" s="35">
        <f t="shared" si="2"/>
        <v>15064.900000000023</v>
      </c>
    </row>
    <row r="15" spans="1:20" x14ac:dyDescent="0.25">
      <c r="A15" s="86" t="s">
        <v>103</v>
      </c>
      <c r="B15" s="86" t="s">
        <v>104</v>
      </c>
      <c r="C15" s="37">
        <v>3</v>
      </c>
      <c r="D15" s="87"/>
      <c r="E15" s="40"/>
      <c r="F15" s="40"/>
      <c r="G15" s="40"/>
      <c r="H15" s="40"/>
      <c r="I15" s="40"/>
      <c r="J15" s="40"/>
      <c r="K15" s="40"/>
      <c r="L15" s="41"/>
      <c r="M15" s="43"/>
      <c r="N15" s="40"/>
      <c r="O15" s="41"/>
      <c r="P15" s="43"/>
      <c r="Q15" s="40"/>
      <c r="R15" s="41"/>
      <c r="S15" s="43"/>
      <c r="T15" s="41"/>
    </row>
    <row r="16" spans="1:20" x14ac:dyDescent="0.25">
      <c r="A16" s="68" t="s">
        <v>105</v>
      </c>
      <c r="B16" s="69" t="s">
        <v>20</v>
      </c>
      <c r="C16" s="37">
        <f>C15+1</f>
        <v>4</v>
      </c>
      <c r="D16" s="82"/>
      <c r="E16" s="83"/>
      <c r="F16" s="83"/>
      <c r="G16" s="83"/>
      <c r="H16" s="22"/>
      <c r="I16" s="22"/>
      <c r="J16" s="22"/>
      <c r="K16" s="22"/>
      <c r="L16" s="23"/>
      <c r="M16" s="25"/>
      <c r="N16" s="22">
        <v>82000</v>
      </c>
      <c r="O16" s="23">
        <v>-82000</v>
      </c>
      <c r="P16" s="25"/>
      <c r="Q16" s="22"/>
      <c r="R16" s="23"/>
      <c r="S16" s="25"/>
      <c r="T16" s="23"/>
    </row>
    <row r="17" spans="1:20" x14ac:dyDescent="0.25">
      <c r="A17" s="68" t="s">
        <v>106</v>
      </c>
      <c r="B17" s="69" t="s">
        <v>23</v>
      </c>
      <c r="C17" s="37">
        <f t="shared" ref="C17:C25" si="3">C16+1</f>
        <v>5</v>
      </c>
      <c r="D17" s="82"/>
      <c r="E17" s="83"/>
      <c r="F17" s="83"/>
      <c r="G17" s="83"/>
      <c r="H17" s="22"/>
      <c r="I17" s="22"/>
      <c r="J17" s="22"/>
      <c r="K17" s="22"/>
      <c r="L17" s="23"/>
      <c r="M17" s="25"/>
      <c r="N17" s="22"/>
      <c r="O17" s="23"/>
      <c r="P17" s="25"/>
      <c r="Q17" s="22">
        <v>15000</v>
      </c>
      <c r="R17" s="23">
        <v>-15000</v>
      </c>
      <c r="S17" s="25"/>
      <c r="T17" s="23"/>
    </row>
    <row r="18" spans="1:20" x14ac:dyDescent="0.25">
      <c r="A18" s="68" t="s">
        <v>18</v>
      </c>
      <c r="B18" s="69" t="s">
        <v>107</v>
      </c>
      <c r="C18" s="37">
        <f t="shared" si="3"/>
        <v>6</v>
      </c>
      <c r="D18" s="82"/>
      <c r="E18" s="83"/>
      <c r="F18" s="83"/>
      <c r="G18" s="83"/>
      <c r="H18" s="22">
        <v>20000</v>
      </c>
      <c r="I18" s="22"/>
      <c r="J18" s="22"/>
      <c r="K18" s="22"/>
      <c r="L18" s="23">
        <v>-20000</v>
      </c>
      <c r="M18" s="25"/>
      <c r="N18" s="22"/>
      <c r="O18" s="23"/>
      <c r="P18" s="25"/>
      <c r="Q18" s="22"/>
      <c r="R18" s="23"/>
      <c r="S18" s="25"/>
      <c r="T18" s="23"/>
    </row>
    <row r="19" spans="1:20" x14ac:dyDescent="0.25">
      <c r="A19" s="68" t="s">
        <v>23</v>
      </c>
      <c r="B19" s="69" t="s">
        <v>107</v>
      </c>
      <c r="C19" s="37">
        <f t="shared" si="3"/>
        <v>7</v>
      </c>
      <c r="D19" s="82"/>
      <c r="E19" s="83"/>
      <c r="F19" s="83"/>
      <c r="G19" s="83"/>
      <c r="H19" s="22">
        <v>10000</v>
      </c>
      <c r="I19" s="22"/>
      <c r="J19" s="22"/>
      <c r="K19" s="22"/>
      <c r="L19" s="23"/>
      <c r="M19" s="25"/>
      <c r="N19" s="22"/>
      <c r="O19" s="23"/>
      <c r="P19" s="25"/>
      <c r="Q19" s="22">
        <v>-10000</v>
      </c>
      <c r="R19" s="23"/>
      <c r="S19" s="25"/>
      <c r="T19" s="23"/>
    </row>
    <row r="20" spans="1:20" x14ac:dyDescent="0.25">
      <c r="A20" s="68" t="s">
        <v>19</v>
      </c>
      <c r="B20" s="69" t="s">
        <v>20</v>
      </c>
      <c r="C20" s="37">
        <f t="shared" si="3"/>
        <v>8</v>
      </c>
      <c r="D20" s="82"/>
      <c r="E20" s="83"/>
      <c r="F20" s="83"/>
      <c r="G20" s="83"/>
      <c r="H20" s="22"/>
      <c r="I20" s="22"/>
      <c r="J20" s="22"/>
      <c r="K20" s="22"/>
      <c r="L20" s="23"/>
      <c r="M20" s="25">
        <v>-32607</v>
      </c>
      <c r="N20" s="22">
        <v>32607</v>
      </c>
      <c r="O20" s="23"/>
      <c r="P20" s="25"/>
      <c r="Q20" s="22"/>
      <c r="R20" s="23"/>
      <c r="S20" s="25"/>
      <c r="T20" s="23"/>
    </row>
    <row r="21" spans="1:20" x14ac:dyDescent="0.25">
      <c r="A21" s="68" t="s">
        <v>22</v>
      </c>
      <c r="B21" s="69" t="s">
        <v>23</v>
      </c>
      <c r="C21" s="37">
        <f t="shared" si="3"/>
        <v>9</v>
      </c>
      <c r="D21" s="82"/>
      <c r="E21" s="83"/>
      <c r="F21" s="83"/>
      <c r="G21" s="83"/>
      <c r="H21" s="22"/>
      <c r="I21" s="22"/>
      <c r="J21" s="22"/>
      <c r="K21" s="22"/>
      <c r="L21" s="23"/>
      <c r="M21" s="25"/>
      <c r="N21" s="22"/>
      <c r="O21" s="23"/>
      <c r="P21" s="25">
        <v>-6243</v>
      </c>
      <c r="Q21" s="22">
        <v>6243</v>
      </c>
      <c r="R21" s="23"/>
      <c r="S21" s="25"/>
      <c r="T21" s="23"/>
    </row>
    <row r="22" spans="1:20" x14ac:dyDescent="0.25">
      <c r="A22" s="68"/>
      <c r="B22" s="69"/>
      <c r="C22" s="37">
        <f t="shared" si="3"/>
        <v>10</v>
      </c>
      <c r="D22" s="82"/>
      <c r="E22" s="83"/>
      <c r="F22" s="83"/>
      <c r="G22" s="83"/>
      <c r="H22" s="22"/>
      <c r="I22" s="22"/>
      <c r="J22" s="22"/>
      <c r="K22" s="22"/>
      <c r="L22" s="23"/>
      <c r="M22" s="25"/>
      <c r="N22" s="22"/>
      <c r="O22" s="23"/>
      <c r="P22" s="25"/>
      <c r="Q22" s="22"/>
      <c r="R22" s="23"/>
      <c r="S22" s="25"/>
      <c r="T22" s="23"/>
    </row>
    <row r="23" spans="1:20" x14ac:dyDescent="0.25">
      <c r="A23" s="68"/>
      <c r="B23" s="69"/>
      <c r="C23" s="37">
        <f t="shared" si="3"/>
        <v>11</v>
      </c>
      <c r="D23" s="82"/>
      <c r="E23" s="83"/>
      <c r="F23" s="83"/>
      <c r="G23" s="83"/>
      <c r="H23" s="22"/>
      <c r="I23" s="22"/>
      <c r="J23" s="22"/>
      <c r="K23" s="22"/>
      <c r="L23" s="23"/>
      <c r="M23" s="25"/>
      <c r="N23" s="22"/>
      <c r="O23" s="23"/>
      <c r="P23" s="25"/>
      <c r="Q23" s="22"/>
      <c r="R23" s="23"/>
      <c r="S23" s="25"/>
      <c r="T23" s="23"/>
    </row>
    <row r="24" spans="1:20" x14ac:dyDescent="0.25">
      <c r="A24" s="68"/>
      <c r="B24" s="69"/>
      <c r="C24" s="37">
        <f t="shared" si="3"/>
        <v>12</v>
      </c>
      <c r="D24" s="82"/>
      <c r="E24" s="83"/>
      <c r="F24" s="83"/>
      <c r="G24" s="83"/>
      <c r="H24" s="22"/>
      <c r="I24" s="22"/>
      <c r="J24" s="22"/>
      <c r="K24" s="22"/>
      <c r="L24" s="23"/>
      <c r="M24" s="25"/>
      <c r="N24" s="22"/>
      <c r="O24" s="23"/>
      <c r="P24" s="25"/>
      <c r="Q24" s="22"/>
      <c r="R24" s="23"/>
      <c r="S24" s="25"/>
      <c r="T24" s="23"/>
    </row>
    <row r="25" spans="1:20" ht="15.75" thickBot="1" x14ac:dyDescent="0.3">
      <c r="A25" s="77"/>
      <c r="B25" s="78"/>
      <c r="C25" s="37">
        <f t="shared" si="3"/>
        <v>13</v>
      </c>
      <c r="D25" s="84"/>
      <c r="E25" s="85"/>
      <c r="F25" s="85"/>
      <c r="G25" s="85"/>
      <c r="H25" s="29"/>
      <c r="I25" s="29"/>
      <c r="J25" s="29"/>
      <c r="K25" s="29"/>
      <c r="L25" s="30"/>
      <c r="M25" s="32"/>
      <c r="N25" s="29"/>
      <c r="O25" s="30"/>
      <c r="P25" s="32"/>
      <c r="Q25" s="29"/>
      <c r="R25" s="30"/>
      <c r="S25" s="32"/>
      <c r="T25" s="30"/>
    </row>
    <row r="26" spans="1:20" ht="15.75" thickBot="1" x14ac:dyDescent="0.3">
      <c r="A26" s="134"/>
      <c r="B26" s="135"/>
      <c r="C26" s="46"/>
      <c r="D26" s="48">
        <f>SUM(D15:D25)</f>
        <v>0</v>
      </c>
      <c r="E26" s="48">
        <f t="shared" ref="E26:T26" si="4">SUM(E15:E25)</f>
        <v>0</v>
      </c>
      <c r="F26" s="48">
        <f t="shared" si="4"/>
        <v>0</v>
      </c>
      <c r="G26" s="48">
        <f t="shared" si="4"/>
        <v>0</v>
      </c>
      <c r="H26" s="48">
        <f t="shared" si="4"/>
        <v>30000</v>
      </c>
      <c r="I26" s="48">
        <f t="shared" si="4"/>
        <v>0</v>
      </c>
      <c r="J26" s="48">
        <f t="shared" si="4"/>
        <v>0</v>
      </c>
      <c r="K26" s="48">
        <f t="shared" si="4"/>
        <v>0</v>
      </c>
      <c r="L26" s="48">
        <f t="shared" si="4"/>
        <v>-20000</v>
      </c>
      <c r="M26" s="48">
        <f t="shared" si="4"/>
        <v>-32607</v>
      </c>
      <c r="N26" s="48">
        <f t="shared" si="4"/>
        <v>114607</v>
      </c>
      <c r="O26" s="48">
        <f t="shared" si="4"/>
        <v>-82000</v>
      </c>
      <c r="P26" s="48">
        <f t="shared" si="4"/>
        <v>-6243</v>
      </c>
      <c r="Q26" s="48">
        <f t="shared" si="4"/>
        <v>11243</v>
      </c>
      <c r="R26" s="48">
        <f t="shared" si="4"/>
        <v>-15000</v>
      </c>
      <c r="S26" s="48">
        <f t="shared" si="4"/>
        <v>0</v>
      </c>
      <c r="T26" s="48">
        <f t="shared" si="4"/>
        <v>0</v>
      </c>
    </row>
    <row r="27" spans="1:20" x14ac:dyDescent="0.25">
      <c r="A27" s="136" t="s">
        <v>43</v>
      </c>
      <c r="B27" s="137"/>
      <c r="C27" s="49">
        <v>32</v>
      </c>
      <c r="D27" s="88"/>
      <c r="E27" s="52"/>
      <c r="F27" s="52"/>
      <c r="G27" s="52"/>
      <c r="H27" s="52"/>
      <c r="I27" s="52"/>
      <c r="J27" s="52"/>
      <c r="K27" s="52"/>
      <c r="L27" s="53"/>
      <c r="M27" s="55"/>
      <c r="N27" s="52"/>
      <c r="O27" s="53"/>
      <c r="P27" s="55"/>
      <c r="Q27" s="52"/>
      <c r="R27" s="53"/>
      <c r="S27" s="55"/>
      <c r="T27" s="53"/>
    </row>
    <row r="28" spans="1:20" x14ac:dyDescent="0.25">
      <c r="A28" s="68" t="s">
        <v>108</v>
      </c>
      <c r="B28" s="69" t="s">
        <v>109</v>
      </c>
      <c r="C28" s="56">
        <f>C27+1</f>
        <v>33</v>
      </c>
      <c r="D28" s="82">
        <v>150</v>
      </c>
      <c r="E28" s="83"/>
      <c r="F28" s="83"/>
      <c r="G28" s="83"/>
      <c r="H28" s="22"/>
      <c r="I28" s="22"/>
      <c r="J28" s="22"/>
      <c r="K28" s="22"/>
      <c r="L28" s="23"/>
      <c r="M28" s="25"/>
      <c r="N28" s="22"/>
      <c r="O28" s="23"/>
      <c r="P28" s="25"/>
      <c r="Q28" s="22"/>
      <c r="R28" s="23"/>
      <c r="S28" s="25"/>
      <c r="T28" s="23"/>
    </row>
    <row r="29" spans="1:20" x14ac:dyDescent="0.25">
      <c r="A29" s="68" t="s">
        <v>54</v>
      </c>
      <c r="B29" s="69" t="s">
        <v>110</v>
      </c>
      <c r="C29" s="56">
        <f t="shared" ref="C29:C36" si="5">C28+1</f>
        <v>34</v>
      </c>
      <c r="D29" s="82">
        <v>339</v>
      </c>
      <c r="E29" s="83"/>
      <c r="F29" s="83"/>
      <c r="G29" s="83"/>
      <c r="H29" s="22"/>
      <c r="I29" s="22"/>
      <c r="J29" s="22"/>
      <c r="K29" s="22"/>
      <c r="L29" s="23"/>
      <c r="M29" s="25"/>
      <c r="N29" s="22"/>
      <c r="O29" s="23"/>
      <c r="P29" s="25"/>
      <c r="Q29" s="22"/>
      <c r="R29" s="23"/>
      <c r="S29" s="25"/>
      <c r="T29" s="23"/>
    </row>
    <row r="30" spans="1:20" x14ac:dyDescent="0.25">
      <c r="A30" s="68" t="s">
        <v>111</v>
      </c>
      <c r="B30" s="69" t="s">
        <v>112</v>
      </c>
      <c r="C30" s="56">
        <f t="shared" si="5"/>
        <v>35</v>
      </c>
      <c r="D30" s="82">
        <v>250</v>
      </c>
      <c r="E30" s="83"/>
      <c r="F30" s="83"/>
      <c r="G30" s="83"/>
      <c r="H30" s="22"/>
      <c r="I30" s="22"/>
      <c r="J30" s="22"/>
      <c r="K30" s="22"/>
      <c r="L30" s="23"/>
      <c r="M30" s="25"/>
      <c r="N30" s="22"/>
      <c r="O30" s="23"/>
      <c r="P30" s="25"/>
      <c r="Q30" s="22"/>
      <c r="R30" s="23"/>
      <c r="S30" s="25"/>
      <c r="T30" s="23"/>
    </row>
    <row r="31" spans="1:20" x14ac:dyDescent="0.25">
      <c r="A31" s="68" t="s">
        <v>113</v>
      </c>
      <c r="B31" s="68" t="s">
        <v>114</v>
      </c>
      <c r="C31" s="56">
        <f t="shared" si="5"/>
        <v>36</v>
      </c>
      <c r="D31" s="82">
        <v>600</v>
      </c>
      <c r="E31" s="83"/>
      <c r="F31" s="83"/>
      <c r="G31" s="83"/>
      <c r="H31" s="22"/>
      <c r="I31" s="22"/>
      <c r="J31" s="22"/>
      <c r="K31" s="22"/>
      <c r="L31" s="23"/>
      <c r="M31" s="25"/>
      <c r="N31" s="22"/>
      <c r="O31" s="23"/>
      <c r="P31" s="25"/>
      <c r="Q31" s="22"/>
      <c r="R31" s="23"/>
      <c r="S31" s="25"/>
      <c r="T31" s="23"/>
    </row>
    <row r="32" spans="1:20" x14ac:dyDescent="0.25">
      <c r="A32" s="68" t="s">
        <v>115</v>
      </c>
      <c r="B32" s="69" t="s">
        <v>116</v>
      </c>
      <c r="C32" s="56">
        <f t="shared" si="5"/>
        <v>37</v>
      </c>
      <c r="D32" s="82"/>
      <c r="E32" s="83"/>
      <c r="F32" s="83"/>
      <c r="G32" s="83"/>
      <c r="H32" s="22"/>
      <c r="I32" s="22"/>
      <c r="J32" s="22">
        <v>476.76</v>
      </c>
      <c r="K32" s="22"/>
      <c r="L32" s="23"/>
      <c r="M32" s="25"/>
      <c r="N32" s="22"/>
      <c r="O32" s="23"/>
      <c r="P32" s="25"/>
      <c r="Q32" s="22"/>
      <c r="R32" s="23"/>
      <c r="S32" s="25"/>
      <c r="T32" s="23"/>
    </row>
    <row r="33" spans="1:20" x14ac:dyDescent="0.25">
      <c r="A33" s="17" t="s">
        <v>44</v>
      </c>
      <c r="B33" s="18" t="s">
        <v>45</v>
      </c>
      <c r="C33" s="56">
        <f t="shared" si="5"/>
        <v>38</v>
      </c>
      <c r="D33" s="82"/>
      <c r="E33" s="83"/>
      <c r="F33" s="83"/>
      <c r="G33" s="83"/>
      <c r="H33" s="22"/>
      <c r="I33" s="22"/>
      <c r="J33" s="22"/>
      <c r="K33" s="22"/>
      <c r="L33" s="23"/>
      <c r="M33" s="25">
        <v>100</v>
      </c>
      <c r="N33" s="22"/>
      <c r="O33" s="23"/>
      <c r="P33" s="25"/>
      <c r="Q33" s="22"/>
      <c r="R33" s="23"/>
      <c r="S33" s="25"/>
      <c r="T33" s="23"/>
    </row>
    <row r="34" spans="1:20" x14ac:dyDescent="0.25">
      <c r="A34" s="17" t="s">
        <v>44</v>
      </c>
      <c r="B34" s="18" t="s">
        <v>46</v>
      </c>
      <c r="C34" s="56">
        <f t="shared" si="5"/>
        <v>39</v>
      </c>
      <c r="D34" s="82"/>
      <c r="E34" s="83"/>
      <c r="F34" s="83"/>
      <c r="G34" s="83"/>
      <c r="H34" s="22"/>
      <c r="I34" s="22"/>
      <c r="J34" s="22"/>
      <c r="K34" s="22"/>
      <c r="L34" s="23"/>
      <c r="M34" s="25"/>
      <c r="N34" s="22"/>
      <c r="O34" s="23"/>
      <c r="P34" s="25">
        <v>50</v>
      </c>
      <c r="Q34" s="22"/>
      <c r="R34" s="23"/>
      <c r="S34" s="25"/>
      <c r="T34" s="23"/>
    </row>
    <row r="35" spans="1:20" x14ac:dyDescent="0.25">
      <c r="A35" s="68"/>
      <c r="B35" s="69"/>
      <c r="C35" s="56">
        <f t="shared" si="5"/>
        <v>40</v>
      </c>
      <c r="D35" s="82"/>
      <c r="E35" s="83"/>
      <c r="F35" s="83"/>
      <c r="G35" s="83"/>
      <c r="H35" s="22"/>
      <c r="I35" s="22"/>
      <c r="J35" s="22"/>
      <c r="K35" s="22"/>
      <c r="L35" s="23"/>
      <c r="M35" s="25"/>
      <c r="N35" s="22"/>
      <c r="O35" s="23"/>
      <c r="P35" s="25"/>
      <c r="Q35" s="22"/>
      <c r="R35" s="23"/>
      <c r="S35" s="25"/>
      <c r="T35" s="23"/>
    </row>
    <row r="36" spans="1:20" x14ac:dyDescent="0.25">
      <c r="A36" s="68"/>
      <c r="B36" s="69"/>
      <c r="C36" s="56">
        <f t="shared" si="5"/>
        <v>41</v>
      </c>
      <c r="D36" s="82"/>
      <c r="E36" s="83"/>
      <c r="F36" s="83"/>
      <c r="G36" s="83"/>
      <c r="H36" s="22"/>
      <c r="I36" s="22"/>
      <c r="J36" s="22"/>
      <c r="K36" s="22"/>
      <c r="L36" s="23"/>
      <c r="M36" s="25"/>
      <c r="N36" s="22"/>
      <c r="O36" s="23"/>
      <c r="P36" s="25"/>
      <c r="Q36" s="22"/>
      <c r="R36" s="23"/>
      <c r="S36" s="25"/>
      <c r="T36" s="23"/>
    </row>
    <row r="37" spans="1:20" x14ac:dyDescent="0.25">
      <c r="A37" s="57"/>
      <c r="B37" s="58"/>
      <c r="C37" s="56"/>
      <c r="D37" s="60">
        <f>SUM(D27:D36)</f>
        <v>1339</v>
      </c>
      <c r="E37" s="60">
        <f t="shared" ref="E37:T37" si="6">SUM(E27:E36)</f>
        <v>0</v>
      </c>
      <c r="F37" s="60">
        <f t="shared" si="6"/>
        <v>0</v>
      </c>
      <c r="G37" s="60">
        <f t="shared" si="6"/>
        <v>0</v>
      </c>
      <c r="H37" s="60">
        <f t="shared" si="6"/>
        <v>0</v>
      </c>
      <c r="I37" s="60">
        <f t="shared" si="6"/>
        <v>0</v>
      </c>
      <c r="J37" s="60">
        <f t="shared" si="6"/>
        <v>476.76</v>
      </c>
      <c r="K37" s="60">
        <f t="shared" si="6"/>
        <v>0</v>
      </c>
      <c r="L37" s="60">
        <f t="shared" si="6"/>
        <v>0</v>
      </c>
      <c r="M37" s="60">
        <f t="shared" si="6"/>
        <v>100</v>
      </c>
      <c r="N37" s="60">
        <f t="shared" si="6"/>
        <v>0</v>
      </c>
      <c r="O37" s="60">
        <f t="shared" si="6"/>
        <v>0</v>
      </c>
      <c r="P37" s="60">
        <f t="shared" si="6"/>
        <v>50</v>
      </c>
      <c r="Q37" s="60">
        <f t="shared" si="6"/>
        <v>0</v>
      </c>
      <c r="R37" s="60">
        <f t="shared" si="6"/>
        <v>0</v>
      </c>
      <c r="S37" s="60">
        <f t="shared" si="6"/>
        <v>0</v>
      </c>
      <c r="T37" s="60">
        <f t="shared" si="6"/>
        <v>0</v>
      </c>
    </row>
    <row r="38" spans="1:20" ht="15.75" thickBot="1" x14ac:dyDescent="0.3">
      <c r="A38" s="61" t="s">
        <v>84</v>
      </c>
      <c r="B38" s="62">
        <f>D38+E38+F38*5+G38*3.5+M38+P38</f>
        <v>4922.1600000000017</v>
      </c>
      <c r="C38" s="63" t="s">
        <v>85</v>
      </c>
      <c r="D38" s="65">
        <f>D14+D26-D37</f>
        <v>714</v>
      </c>
      <c r="E38" s="65">
        <f t="shared" ref="E38:T38" si="7">E14+E26-E37</f>
        <v>3640</v>
      </c>
      <c r="F38" s="65">
        <f t="shared" si="7"/>
        <v>3.2000000000380169E-2</v>
      </c>
      <c r="G38" s="65">
        <f t="shared" si="7"/>
        <v>0</v>
      </c>
      <c r="H38" s="65">
        <f t="shared" si="7"/>
        <v>10436.890000000021</v>
      </c>
      <c r="I38" s="65">
        <f t="shared" si="7"/>
        <v>1095.2989999999991</v>
      </c>
      <c r="J38" s="65">
        <f t="shared" si="7"/>
        <v>379.0699999999963</v>
      </c>
      <c r="K38" s="65">
        <f t="shared" si="7"/>
        <v>1</v>
      </c>
      <c r="L38" s="65">
        <f t="shared" si="7"/>
        <v>8340.9500000000116</v>
      </c>
      <c r="M38" s="65">
        <f t="shared" si="7"/>
        <v>0</v>
      </c>
      <c r="N38" s="65">
        <f t="shared" si="7"/>
        <v>-42541.670000000187</v>
      </c>
      <c r="O38" s="65">
        <f t="shared" si="7"/>
        <v>0</v>
      </c>
      <c r="P38" s="65">
        <f t="shared" si="7"/>
        <v>568</v>
      </c>
      <c r="Q38" s="65">
        <f t="shared" si="7"/>
        <v>46057.010000000038</v>
      </c>
      <c r="R38" s="65">
        <f t="shared" si="7"/>
        <v>0</v>
      </c>
      <c r="S38" s="65">
        <f t="shared" si="7"/>
        <v>60292</v>
      </c>
      <c r="T38" s="65">
        <f t="shared" si="7"/>
        <v>15064.900000000023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84A75-E594-4C6D-853D-97A82622DC75}">
  <dimension ref="A1:T38"/>
  <sheetViews>
    <sheetView rightToLeft="1" workbookViewId="0">
      <selection activeCell="A14" sqref="A14:B14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13" max="13" width="9.5703125" bestFit="1" customWidth="1"/>
    <col min="16" max="16" width="9.5703125" bestFit="1" customWidth="1"/>
  </cols>
  <sheetData>
    <row r="1" spans="1:20" x14ac:dyDescent="0.25">
      <c r="A1" s="1">
        <v>9</v>
      </c>
      <c r="B1" s="2">
        <f>'[1]1'!B1</f>
        <v>1</v>
      </c>
      <c r="C1" s="3">
        <v>2024</v>
      </c>
      <c r="D1" s="121" t="s">
        <v>0</v>
      </c>
      <c r="E1" s="122"/>
      <c r="F1" s="122"/>
      <c r="G1" s="122"/>
      <c r="H1" s="122"/>
      <c r="I1" s="122"/>
      <c r="J1" s="122"/>
      <c r="K1" s="122"/>
      <c r="L1" s="123"/>
      <c r="M1" s="124" t="s">
        <v>1</v>
      </c>
      <c r="N1" s="122"/>
      <c r="O1" s="123"/>
      <c r="P1" s="124" t="s">
        <v>2</v>
      </c>
      <c r="Q1" s="122"/>
      <c r="R1" s="123"/>
      <c r="S1" s="1" t="s">
        <v>3</v>
      </c>
      <c r="T1" s="3" t="s">
        <v>4</v>
      </c>
    </row>
    <row r="2" spans="1:20" x14ac:dyDescent="0.25">
      <c r="A2" s="125">
        <f>'[1]1'!A2:B2</f>
        <v>2024</v>
      </c>
      <c r="B2" s="126"/>
      <c r="C2" s="7"/>
      <c r="D2" s="126" t="s">
        <v>5</v>
      </c>
      <c r="E2" s="127"/>
      <c r="F2" s="127"/>
      <c r="G2" s="127"/>
      <c r="H2" s="127" t="s">
        <v>6</v>
      </c>
      <c r="I2" s="127"/>
      <c r="J2" s="127"/>
      <c r="K2" s="127"/>
      <c r="L2" s="130"/>
      <c r="M2" s="12" t="s">
        <v>5</v>
      </c>
      <c r="N2" s="127" t="s">
        <v>6</v>
      </c>
      <c r="O2" s="130"/>
      <c r="P2" s="12" t="s">
        <v>5</v>
      </c>
      <c r="Q2" s="127" t="s">
        <v>6</v>
      </c>
      <c r="R2" s="130"/>
      <c r="S2" s="131" t="s">
        <v>5</v>
      </c>
      <c r="T2" s="130"/>
    </row>
    <row r="3" spans="1:20" x14ac:dyDescent="0.25">
      <c r="A3" s="12" t="s">
        <v>7</v>
      </c>
      <c r="B3" s="8" t="s">
        <v>8</v>
      </c>
      <c r="C3" s="7" t="s">
        <v>9</v>
      </c>
      <c r="D3" s="6" t="s">
        <v>10</v>
      </c>
      <c r="E3" s="8" t="s">
        <v>11</v>
      </c>
      <c r="F3" s="8" t="s">
        <v>12</v>
      </c>
      <c r="G3" s="8" t="s">
        <v>13</v>
      </c>
      <c r="H3" s="8" t="s">
        <v>14</v>
      </c>
      <c r="I3" s="8" t="s">
        <v>15</v>
      </c>
      <c r="J3" s="8" t="s">
        <v>16</v>
      </c>
      <c r="K3" s="8" t="s">
        <v>17</v>
      </c>
      <c r="L3" s="7" t="s">
        <v>18</v>
      </c>
      <c r="M3" s="12" t="s">
        <v>19</v>
      </c>
      <c r="N3" s="8" t="s">
        <v>20</v>
      </c>
      <c r="O3" s="7" t="s">
        <v>21</v>
      </c>
      <c r="P3" s="12" t="s">
        <v>22</v>
      </c>
      <c r="Q3" s="8" t="s">
        <v>23</v>
      </c>
      <c r="R3" s="7" t="s">
        <v>24</v>
      </c>
      <c r="S3" s="12" t="s">
        <v>25</v>
      </c>
      <c r="T3" s="7" t="s">
        <v>26</v>
      </c>
    </row>
    <row r="4" spans="1:20" x14ac:dyDescent="0.25">
      <c r="A4" s="12" t="s">
        <v>27</v>
      </c>
      <c r="B4" s="8" t="s">
        <v>28</v>
      </c>
      <c r="C4" s="7">
        <v>18</v>
      </c>
      <c r="D4" s="16">
        <f>'[1]8'!D38</f>
        <v>714</v>
      </c>
      <c r="E4" s="16">
        <f>'[1]8'!E38</f>
        <v>3640</v>
      </c>
      <c r="F4" s="16">
        <f>'[1]8'!F38</f>
        <v>3.2000000000380169E-2</v>
      </c>
      <c r="G4" s="16">
        <f>'[1]8'!G38</f>
        <v>0</v>
      </c>
      <c r="H4" s="16">
        <f>'[1]8'!H38</f>
        <v>10436.890000000021</v>
      </c>
      <c r="I4" s="16">
        <f>'[1]8'!I38</f>
        <v>1095.2989999999991</v>
      </c>
      <c r="J4" s="16">
        <f>'[1]8'!J38</f>
        <v>379.0699999999963</v>
      </c>
      <c r="K4" s="16">
        <f>'[1]8'!K38</f>
        <v>1</v>
      </c>
      <c r="L4" s="16">
        <f>'[1]8'!L38</f>
        <v>8340.9500000000116</v>
      </c>
      <c r="M4" s="16">
        <f>'[1]8'!M38</f>
        <v>0</v>
      </c>
      <c r="N4" s="16">
        <f>'[1]8'!N38</f>
        <v>-42541.670000000187</v>
      </c>
      <c r="O4" s="16">
        <f>'[1]8'!O38</f>
        <v>0</v>
      </c>
      <c r="P4" s="16">
        <f>'[1]8'!P38</f>
        <v>568</v>
      </c>
      <c r="Q4" s="16">
        <f>'[1]8'!Q38</f>
        <v>46057.010000000038</v>
      </c>
      <c r="R4" s="16">
        <f>'[1]8'!R38</f>
        <v>0</v>
      </c>
      <c r="S4" s="16">
        <f>'[1]8'!S38</f>
        <v>60292</v>
      </c>
      <c r="T4" s="16">
        <f>'[1]8'!T38</f>
        <v>15064.900000000023</v>
      </c>
    </row>
    <row r="5" spans="1:20" x14ac:dyDescent="0.25">
      <c r="A5" s="68" t="s">
        <v>117</v>
      </c>
      <c r="B5" s="69" t="s">
        <v>118</v>
      </c>
      <c r="C5" s="7">
        <f>C4+1</f>
        <v>19</v>
      </c>
      <c r="D5" s="82"/>
      <c r="E5" s="83"/>
      <c r="F5" s="83"/>
      <c r="G5" s="83"/>
      <c r="H5" s="22"/>
      <c r="I5" s="22"/>
      <c r="J5" s="22"/>
      <c r="K5" s="22"/>
      <c r="L5" s="23"/>
      <c r="M5" s="89">
        <v>810</v>
      </c>
      <c r="N5" s="22"/>
      <c r="O5" s="23"/>
      <c r="P5" s="89"/>
      <c r="Q5" s="22"/>
      <c r="R5" s="23"/>
      <c r="S5" s="25"/>
      <c r="T5" s="23"/>
    </row>
    <row r="6" spans="1:20" x14ac:dyDescent="0.25">
      <c r="A6" s="68"/>
      <c r="B6" s="69" t="s">
        <v>37</v>
      </c>
      <c r="C6" s="7">
        <f t="shared" ref="C6:C13" si="0">C5+1</f>
        <v>20</v>
      </c>
      <c r="D6" s="82"/>
      <c r="E6" s="83"/>
      <c r="F6" s="83"/>
      <c r="G6" s="83"/>
      <c r="H6" s="22"/>
      <c r="I6" s="22"/>
      <c r="J6" s="22"/>
      <c r="K6" s="22"/>
      <c r="L6" s="23"/>
      <c r="M6" s="89">
        <v>6350</v>
      </c>
      <c r="N6" s="22"/>
      <c r="O6" s="23"/>
      <c r="P6" s="89"/>
      <c r="Q6" s="22"/>
      <c r="R6" s="23"/>
      <c r="S6" s="25"/>
      <c r="T6" s="23"/>
    </row>
    <row r="7" spans="1:20" x14ac:dyDescent="0.25">
      <c r="A7" s="68"/>
      <c r="B7" s="69" t="s">
        <v>38</v>
      </c>
      <c r="C7" s="7">
        <f t="shared" si="0"/>
        <v>21</v>
      </c>
      <c r="D7" s="82"/>
      <c r="E7" s="83"/>
      <c r="F7" s="83"/>
      <c r="G7" s="83"/>
      <c r="H7" s="22"/>
      <c r="I7" s="22"/>
      <c r="J7" s="22"/>
      <c r="K7" s="22"/>
      <c r="L7" s="23"/>
      <c r="M7" s="89"/>
      <c r="N7" s="22"/>
      <c r="O7" s="23"/>
      <c r="P7" s="89">
        <v>970</v>
      </c>
      <c r="Q7" s="22"/>
      <c r="R7" s="23"/>
      <c r="S7" s="25"/>
      <c r="T7" s="23"/>
    </row>
    <row r="8" spans="1:20" x14ac:dyDescent="0.25">
      <c r="A8" s="68"/>
      <c r="B8" s="69" t="s">
        <v>38</v>
      </c>
      <c r="C8" s="7">
        <f t="shared" si="0"/>
        <v>22</v>
      </c>
      <c r="D8" s="82"/>
      <c r="E8" s="83"/>
      <c r="F8" s="83"/>
      <c r="G8" s="83"/>
      <c r="H8" s="22"/>
      <c r="I8" s="22"/>
      <c r="J8" s="22"/>
      <c r="K8" s="22"/>
      <c r="L8" s="23"/>
      <c r="M8" s="89"/>
      <c r="N8" s="22"/>
      <c r="O8" s="23"/>
      <c r="P8" s="89">
        <v>50</v>
      </c>
      <c r="Q8" s="22"/>
      <c r="R8" s="23"/>
      <c r="S8" s="25"/>
      <c r="T8" s="23"/>
    </row>
    <row r="9" spans="1:20" x14ac:dyDescent="0.25">
      <c r="A9" s="68"/>
      <c r="B9" s="69"/>
      <c r="C9" s="7">
        <f t="shared" si="0"/>
        <v>23</v>
      </c>
      <c r="D9" s="82"/>
      <c r="E9" s="83"/>
      <c r="F9" s="83"/>
      <c r="G9" s="83"/>
      <c r="H9" s="22"/>
      <c r="I9" s="22"/>
      <c r="J9" s="22"/>
      <c r="K9" s="22"/>
      <c r="L9" s="23"/>
      <c r="M9" s="89"/>
      <c r="N9" s="22"/>
      <c r="O9" s="23"/>
      <c r="P9" s="89"/>
      <c r="Q9" s="22"/>
      <c r="R9" s="23"/>
      <c r="S9" s="25"/>
      <c r="T9" s="23"/>
    </row>
    <row r="10" spans="1:20" x14ac:dyDescent="0.25">
      <c r="A10" s="68"/>
      <c r="B10" s="69"/>
      <c r="C10" s="7">
        <f t="shared" si="0"/>
        <v>24</v>
      </c>
      <c r="D10" s="82"/>
      <c r="E10" s="83"/>
      <c r="F10" s="83"/>
      <c r="G10" s="83"/>
      <c r="H10" s="22"/>
      <c r="I10" s="22"/>
      <c r="J10" s="22"/>
      <c r="K10" s="22"/>
      <c r="L10" s="23"/>
      <c r="M10" s="89"/>
      <c r="N10" s="22"/>
      <c r="O10" s="23"/>
      <c r="P10" s="89"/>
      <c r="Q10" s="22"/>
      <c r="R10" s="23"/>
      <c r="S10" s="25"/>
      <c r="T10" s="23"/>
    </row>
    <row r="11" spans="1:20" x14ac:dyDescent="0.25">
      <c r="A11" s="68"/>
      <c r="B11" s="69"/>
      <c r="C11" s="7">
        <f t="shared" si="0"/>
        <v>25</v>
      </c>
      <c r="D11" s="82"/>
      <c r="E11" s="83"/>
      <c r="F11" s="83"/>
      <c r="G11" s="83"/>
      <c r="H11" s="22"/>
      <c r="I11" s="22"/>
      <c r="J11" s="22"/>
      <c r="K11" s="22"/>
      <c r="L11" s="23"/>
      <c r="M11" s="89"/>
      <c r="N11" s="22"/>
      <c r="O11" s="23"/>
      <c r="P11" s="89"/>
      <c r="Q11" s="22"/>
      <c r="R11" s="23"/>
      <c r="S11" s="25"/>
      <c r="T11" s="23"/>
    </row>
    <row r="12" spans="1:20" x14ac:dyDescent="0.25">
      <c r="A12" s="68"/>
      <c r="B12" s="69"/>
      <c r="C12" s="7">
        <f t="shared" si="0"/>
        <v>26</v>
      </c>
      <c r="D12" s="82"/>
      <c r="E12" s="83"/>
      <c r="F12" s="83"/>
      <c r="G12" s="83"/>
      <c r="H12" s="22"/>
      <c r="I12" s="22"/>
      <c r="J12" s="22"/>
      <c r="K12" s="22"/>
      <c r="L12" s="23"/>
      <c r="M12" s="89"/>
      <c r="N12" s="22"/>
      <c r="O12" s="23"/>
      <c r="P12" s="89"/>
      <c r="Q12" s="22"/>
      <c r="R12" s="23"/>
      <c r="S12" s="25"/>
      <c r="T12" s="23"/>
    </row>
    <row r="13" spans="1:20" ht="15.75" thickBot="1" x14ac:dyDescent="0.3">
      <c r="A13" s="68"/>
      <c r="B13" s="69"/>
      <c r="C13" s="7">
        <f t="shared" si="0"/>
        <v>27</v>
      </c>
      <c r="D13" s="84"/>
      <c r="E13" s="85"/>
      <c r="F13" s="85"/>
      <c r="G13" s="85"/>
      <c r="H13" s="29"/>
      <c r="I13" s="29"/>
      <c r="J13" s="29"/>
      <c r="K13" s="29"/>
      <c r="L13" s="30"/>
      <c r="M13" s="90"/>
      <c r="N13" s="29"/>
      <c r="O13" s="30"/>
      <c r="P13" s="90"/>
      <c r="Q13" s="29"/>
      <c r="R13" s="30"/>
      <c r="S13" s="32"/>
      <c r="T13" s="30"/>
    </row>
    <row r="14" spans="1:20" ht="15.75" thickBot="1" x14ac:dyDescent="0.3">
      <c r="A14" s="125"/>
      <c r="B14" s="126"/>
      <c r="C14" s="7"/>
      <c r="D14" s="33">
        <f>SUM(D4:D13)</f>
        <v>714</v>
      </c>
      <c r="E14" s="34">
        <f t="shared" ref="E14:M14" si="1">SUM(E4:E13)</f>
        <v>3640</v>
      </c>
      <c r="F14" s="35">
        <f t="shared" si="1"/>
        <v>3.2000000000380169E-2</v>
      </c>
      <c r="G14" s="35">
        <f t="shared" si="1"/>
        <v>0</v>
      </c>
      <c r="H14" s="35">
        <f t="shared" si="1"/>
        <v>10436.890000000021</v>
      </c>
      <c r="I14" s="35">
        <f t="shared" si="1"/>
        <v>1095.2989999999991</v>
      </c>
      <c r="J14" s="35">
        <f t="shared" si="1"/>
        <v>379.0699999999963</v>
      </c>
      <c r="K14" s="35">
        <f t="shared" si="1"/>
        <v>1</v>
      </c>
      <c r="L14" s="36">
        <f t="shared" si="1"/>
        <v>8340.9500000000116</v>
      </c>
      <c r="M14" s="34">
        <f t="shared" si="1"/>
        <v>7160</v>
      </c>
      <c r="N14" s="35">
        <f>SUM(N4:N13)</f>
        <v>-42541.670000000187</v>
      </c>
      <c r="O14" s="35">
        <f t="shared" ref="O14:T14" si="2">SUM(O4:O13)</f>
        <v>0</v>
      </c>
      <c r="P14" s="34">
        <f t="shared" si="2"/>
        <v>1588</v>
      </c>
      <c r="Q14" s="35">
        <f t="shared" si="2"/>
        <v>46057.010000000038</v>
      </c>
      <c r="R14" s="35">
        <f t="shared" si="2"/>
        <v>0</v>
      </c>
      <c r="S14" s="35">
        <f t="shared" si="2"/>
        <v>60292</v>
      </c>
      <c r="T14" s="35">
        <f t="shared" si="2"/>
        <v>15064.900000000023</v>
      </c>
    </row>
    <row r="15" spans="1:20" x14ac:dyDescent="0.25">
      <c r="A15" s="86" t="s">
        <v>103</v>
      </c>
      <c r="B15" s="86" t="s">
        <v>104</v>
      </c>
      <c r="C15" s="37">
        <v>9</v>
      </c>
      <c r="D15" s="87"/>
      <c r="E15" s="40"/>
      <c r="F15" s="40"/>
      <c r="G15" s="40"/>
      <c r="H15" s="40"/>
      <c r="I15" s="40"/>
      <c r="J15" s="40"/>
      <c r="K15" s="40"/>
      <c r="L15" s="41"/>
      <c r="M15" s="43"/>
      <c r="N15" s="40"/>
      <c r="O15" s="41"/>
      <c r="P15" s="43"/>
      <c r="Q15" s="40"/>
      <c r="R15" s="41"/>
      <c r="S15" s="43"/>
      <c r="T15" s="41"/>
    </row>
    <row r="16" spans="1:20" x14ac:dyDescent="0.25">
      <c r="A16" s="68"/>
      <c r="B16" s="69"/>
      <c r="C16" s="37">
        <f>C15+1</f>
        <v>10</v>
      </c>
      <c r="D16" s="82"/>
      <c r="E16" s="83"/>
      <c r="F16" s="83"/>
      <c r="G16" s="83"/>
      <c r="H16" s="22"/>
      <c r="I16" s="22"/>
      <c r="J16" s="22"/>
      <c r="K16" s="22"/>
      <c r="L16" s="23"/>
      <c r="M16" s="89"/>
      <c r="N16" s="22"/>
      <c r="O16" s="23"/>
      <c r="P16" s="89"/>
      <c r="Q16" s="22"/>
      <c r="R16" s="23"/>
      <c r="S16" s="25"/>
      <c r="T16" s="23"/>
    </row>
    <row r="17" spans="1:20" x14ac:dyDescent="0.25">
      <c r="A17" s="68"/>
      <c r="B17" s="69"/>
      <c r="C17" s="37">
        <f t="shared" ref="C17:C25" si="3">C16+1</f>
        <v>11</v>
      </c>
      <c r="D17" s="82"/>
      <c r="E17" s="83"/>
      <c r="F17" s="83"/>
      <c r="G17" s="83"/>
      <c r="H17" s="22"/>
      <c r="I17" s="22"/>
      <c r="J17" s="22"/>
      <c r="K17" s="22"/>
      <c r="L17" s="23"/>
      <c r="M17" s="89"/>
      <c r="N17" s="22"/>
      <c r="O17" s="23"/>
      <c r="P17" s="89"/>
      <c r="Q17" s="22"/>
      <c r="R17" s="23"/>
      <c r="S17" s="25"/>
      <c r="T17" s="23"/>
    </row>
    <row r="18" spans="1:20" x14ac:dyDescent="0.25">
      <c r="A18" s="68"/>
      <c r="B18" s="69"/>
      <c r="C18" s="37">
        <f t="shared" si="3"/>
        <v>12</v>
      </c>
      <c r="D18" s="82"/>
      <c r="E18" s="83"/>
      <c r="F18" s="83"/>
      <c r="G18" s="83"/>
      <c r="H18" s="22"/>
      <c r="I18" s="22"/>
      <c r="J18" s="22"/>
      <c r="K18" s="22"/>
      <c r="L18" s="23"/>
      <c r="M18" s="89"/>
      <c r="N18" s="22"/>
      <c r="O18" s="23"/>
      <c r="P18" s="89"/>
      <c r="Q18" s="22"/>
      <c r="R18" s="23"/>
      <c r="S18" s="25"/>
      <c r="T18" s="23"/>
    </row>
    <row r="19" spans="1:20" x14ac:dyDescent="0.25">
      <c r="A19" s="68"/>
      <c r="B19" s="69"/>
      <c r="C19" s="37">
        <f t="shared" si="3"/>
        <v>13</v>
      </c>
      <c r="D19" s="82"/>
      <c r="E19" s="83"/>
      <c r="F19" s="83"/>
      <c r="G19" s="83"/>
      <c r="H19" s="22"/>
      <c r="I19" s="22"/>
      <c r="J19" s="22"/>
      <c r="K19" s="22"/>
      <c r="L19" s="23"/>
      <c r="M19" s="89"/>
      <c r="N19" s="22"/>
      <c r="O19" s="23"/>
      <c r="P19" s="89"/>
      <c r="Q19" s="22"/>
      <c r="R19" s="23"/>
      <c r="S19" s="25"/>
      <c r="T19" s="23"/>
    </row>
    <row r="20" spans="1:20" x14ac:dyDescent="0.25">
      <c r="A20" s="68"/>
      <c r="B20" s="69"/>
      <c r="C20" s="37">
        <f t="shared" si="3"/>
        <v>14</v>
      </c>
      <c r="D20" s="82"/>
      <c r="E20" s="83"/>
      <c r="F20" s="83"/>
      <c r="G20" s="83"/>
      <c r="H20" s="22"/>
      <c r="I20" s="22"/>
      <c r="J20" s="22"/>
      <c r="K20" s="22"/>
      <c r="L20" s="23"/>
      <c r="M20" s="89"/>
      <c r="N20" s="22"/>
      <c r="O20" s="23"/>
      <c r="P20" s="89"/>
      <c r="Q20" s="22"/>
      <c r="R20" s="23"/>
      <c r="S20" s="25"/>
      <c r="T20" s="23"/>
    </row>
    <row r="21" spans="1:20" x14ac:dyDescent="0.25">
      <c r="A21" s="68"/>
      <c r="B21" s="69"/>
      <c r="C21" s="37">
        <f t="shared" si="3"/>
        <v>15</v>
      </c>
      <c r="D21" s="82"/>
      <c r="E21" s="83"/>
      <c r="F21" s="83"/>
      <c r="G21" s="83"/>
      <c r="H21" s="22"/>
      <c r="I21" s="22"/>
      <c r="J21" s="22"/>
      <c r="K21" s="22"/>
      <c r="L21" s="23"/>
      <c r="M21" s="89"/>
      <c r="N21" s="22"/>
      <c r="O21" s="23"/>
      <c r="P21" s="89"/>
      <c r="Q21" s="22"/>
      <c r="R21" s="23"/>
      <c r="S21" s="25"/>
      <c r="T21" s="23"/>
    </row>
    <row r="22" spans="1:20" x14ac:dyDescent="0.25">
      <c r="A22" s="68"/>
      <c r="B22" s="69"/>
      <c r="C22" s="37">
        <f t="shared" si="3"/>
        <v>16</v>
      </c>
      <c r="D22" s="82"/>
      <c r="E22" s="83"/>
      <c r="F22" s="83"/>
      <c r="G22" s="83"/>
      <c r="H22" s="22"/>
      <c r="I22" s="22"/>
      <c r="J22" s="22"/>
      <c r="K22" s="22"/>
      <c r="L22" s="23"/>
      <c r="M22" s="89"/>
      <c r="N22" s="22"/>
      <c r="O22" s="23"/>
      <c r="P22" s="89"/>
      <c r="Q22" s="22"/>
      <c r="R22" s="23"/>
      <c r="S22" s="25"/>
      <c r="T22" s="23"/>
    </row>
    <row r="23" spans="1:20" x14ac:dyDescent="0.25">
      <c r="A23" s="68"/>
      <c r="B23" s="69"/>
      <c r="C23" s="37">
        <f t="shared" si="3"/>
        <v>17</v>
      </c>
      <c r="D23" s="82"/>
      <c r="E23" s="83"/>
      <c r="F23" s="83"/>
      <c r="G23" s="83"/>
      <c r="H23" s="22"/>
      <c r="I23" s="22"/>
      <c r="J23" s="22"/>
      <c r="K23" s="22"/>
      <c r="L23" s="23"/>
      <c r="M23" s="89"/>
      <c r="N23" s="22"/>
      <c r="O23" s="23"/>
      <c r="P23" s="89"/>
      <c r="Q23" s="22"/>
      <c r="R23" s="23"/>
      <c r="S23" s="25"/>
      <c r="T23" s="23"/>
    </row>
    <row r="24" spans="1:20" x14ac:dyDescent="0.25">
      <c r="A24" s="68"/>
      <c r="B24" s="69"/>
      <c r="C24" s="37">
        <f t="shared" si="3"/>
        <v>18</v>
      </c>
      <c r="D24" s="82"/>
      <c r="E24" s="83"/>
      <c r="F24" s="83"/>
      <c r="G24" s="83"/>
      <c r="H24" s="22"/>
      <c r="I24" s="22"/>
      <c r="J24" s="22"/>
      <c r="K24" s="22"/>
      <c r="L24" s="23"/>
      <c r="M24" s="89"/>
      <c r="N24" s="22"/>
      <c r="O24" s="23"/>
      <c r="P24" s="89"/>
      <c r="Q24" s="22"/>
      <c r="R24" s="23"/>
      <c r="S24" s="25"/>
      <c r="T24" s="23"/>
    </row>
    <row r="25" spans="1:20" ht="15.75" thickBot="1" x14ac:dyDescent="0.3">
      <c r="A25" s="77"/>
      <c r="B25" s="78"/>
      <c r="C25" s="37">
        <f t="shared" si="3"/>
        <v>19</v>
      </c>
      <c r="D25" s="84"/>
      <c r="E25" s="85"/>
      <c r="F25" s="85"/>
      <c r="G25" s="85"/>
      <c r="H25" s="29"/>
      <c r="I25" s="29"/>
      <c r="J25" s="29"/>
      <c r="K25" s="29"/>
      <c r="L25" s="30"/>
      <c r="M25" s="90"/>
      <c r="N25" s="29"/>
      <c r="O25" s="30"/>
      <c r="P25" s="90"/>
      <c r="Q25" s="29"/>
      <c r="R25" s="30"/>
      <c r="S25" s="32"/>
      <c r="T25" s="30"/>
    </row>
    <row r="26" spans="1:20" ht="15.75" thickBot="1" x14ac:dyDescent="0.3">
      <c r="A26" s="134"/>
      <c r="B26" s="135"/>
      <c r="C26" s="46"/>
      <c r="D26" s="48">
        <f>SUM(D15:D25)</f>
        <v>0</v>
      </c>
      <c r="E26" s="48">
        <f t="shared" ref="E26:T26" si="4">SUM(E15:E25)</f>
        <v>0</v>
      </c>
      <c r="F26" s="48">
        <f t="shared" si="4"/>
        <v>0</v>
      </c>
      <c r="G26" s="48">
        <f t="shared" si="4"/>
        <v>0</v>
      </c>
      <c r="H26" s="48">
        <f t="shared" si="4"/>
        <v>0</v>
      </c>
      <c r="I26" s="48">
        <f t="shared" si="4"/>
        <v>0</v>
      </c>
      <c r="J26" s="48">
        <f t="shared" si="4"/>
        <v>0</v>
      </c>
      <c r="K26" s="48">
        <f t="shared" si="4"/>
        <v>0</v>
      </c>
      <c r="L26" s="48">
        <f t="shared" si="4"/>
        <v>0</v>
      </c>
      <c r="M26" s="48">
        <f t="shared" si="4"/>
        <v>0</v>
      </c>
      <c r="N26" s="48">
        <f t="shared" si="4"/>
        <v>0</v>
      </c>
      <c r="O26" s="48">
        <f t="shared" si="4"/>
        <v>0</v>
      </c>
      <c r="P26" s="48">
        <f t="shared" si="4"/>
        <v>0</v>
      </c>
      <c r="Q26" s="48">
        <f t="shared" si="4"/>
        <v>0</v>
      </c>
      <c r="R26" s="48">
        <f t="shared" si="4"/>
        <v>0</v>
      </c>
      <c r="S26" s="48">
        <f t="shared" si="4"/>
        <v>0</v>
      </c>
      <c r="T26" s="48">
        <f t="shared" si="4"/>
        <v>0</v>
      </c>
    </row>
    <row r="27" spans="1:20" x14ac:dyDescent="0.25">
      <c r="A27" s="136" t="s">
        <v>43</v>
      </c>
      <c r="B27" s="137"/>
      <c r="C27" s="49">
        <v>39</v>
      </c>
      <c r="D27" s="88"/>
      <c r="E27" s="52"/>
      <c r="F27" s="52"/>
      <c r="G27" s="52"/>
      <c r="H27" s="52"/>
      <c r="I27" s="52"/>
      <c r="J27" s="52"/>
      <c r="K27" s="52"/>
      <c r="L27" s="53"/>
      <c r="M27" s="55"/>
      <c r="N27" s="52"/>
      <c r="O27" s="53"/>
      <c r="P27" s="55"/>
      <c r="Q27" s="52"/>
      <c r="R27" s="53"/>
      <c r="S27" s="55"/>
      <c r="T27" s="53"/>
    </row>
    <row r="28" spans="1:20" x14ac:dyDescent="0.25">
      <c r="A28" s="68" t="s">
        <v>119</v>
      </c>
      <c r="B28" s="69" t="s">
        <v>120</v>
      </c>
      <c r="C28" s="56">
        <f>C27+1</f>
        <v>40</v>
      </c>
      <c r="D28" s="82">
        <v>550</v>
      </c>
      <c r="E28" s="83"/>
      <c r="F28" s="83"/>
      <c r="G28" s="83"/>
      <c r="H28" s="22"/>
      <c r="I28" s="22"/>
      <c r="J28" s="22"/>
      <c r="K28" s="22"/>
      <c r="L28" s="23"/>
      <c r="M28" s="89"/>
      <c r="N28" s="22"/>
      <c r="O28" s="23"/>
      <c r="P28" s="89"/>
      <c r="Q28" s="22"/>
      <c r="R28" s="23"/>
      <c r="S28" s="25"/>
      <c r="T28" s="23"/>
    </row>
    <row r="29" spans="1:20" x14ac:dyDescent="0.25">
      <c r="A29" s="68" t="s">
        <v>121</v>
      </c>
      <c r="B29" s="69" t="s">
        <v>120</v>
      </c>
      <c r="C29" s="56">
        <f t="shared" ref="C29:C36" si="5">C28+1</f>
        <v>41</v>
      </c>
      <c r="D29" s="82">
        <v>500</v>
      </c>
      <c r="E29" s="83"/>
      <c r="F29" s="83"/>
      <c r="G29" s="83"/>
      <c r="H29" s="22"/>
      <c r="I29" s="22"/>
      <c r="J29" s="22"/>
      <c r="K29" s="22"/>
      <c r="L29" s="23"/>
      <c r="M29" s="89"/>
      <c r="N29" s="22"/>
      <c r="O29" s="23"/>
      <c r="P29" s="89"/>
      <c r="Q29" s="22"/>
      <c r="R29" s="23"/>
      <c r="S29" s="25"/>
      <c r="T29" s="23"/>
    </row>
    <row r="30" spans="1:20" x14ac:dyDescent="0.25">
      <c r="A30" s="68" t="s">
        <v>122</v>
      </c>
      <c r="B30" s="69" t="s">
        <v>123</v>
      </c>
      <c r="C30" s="56">
        <f t="shared" si="5"/>
        <v>42</v>
      </c>
      <c r="D30" s="82">
        <v>100</v>
      </c>
      <c r="E30" s="83"/>
      <c r="F30" s="83"/>
      <c r="G30" s="83"/>
      <c r="H30" s="22"/>
      <c r="I30" s="22"/>
      <c r="J30" s="22"/>
      <c r="K30" s="22"/>
      <c r="L30" s="23"/>
      <c r="M30" s="89"/>
      <c r="N30" s="22"/>
      <c r="O30" s="23"/>
      <c r="P30" s="89"/>
      <c r="Q30" s="22"/>
      <c r="R30" s="23"/>
      <c r="S30" s="25"/>
      <c r="T30" s="23"/>
    </row>
    <row r="31" spans="1:20" x14ac:dyDescent="0.25">
      <c r="A31" s="68" t="s">
        <v>124</v>
      </c>
      <c r="B31" s="69" t="s">
        <v>125</v>
      </c>
      <c r="C31" s="56">
        <f t="shared" si="5"/>
        <v>43</v>
      </c>
      <c r="D31" s="82"/>
      <c r="E31" s="83"/>
      <c r="F31" s="83"/>
      <c r="G31" s="83"/>
      <c r="H31" s="22">
        <v>722.51</v>
      </c>
      <c r="I31" s="22"/>
      <c r="J31" s="22"/>
      <c r="K31" s="22"/>
      <c r="L31" s="23"/>
      <c r="M31" s="89"/>
      <c r="N31" s="22"/>
      <c r="O31" s="23"/>
      <c r="P31" s="89"/>
      <c r="Q31" s="22"/>
      <c r="R31" s="23"/>
      <c r="S31" s="25"/>
      <c r="T31" s="23"/>
    </row>
    <row r="32" spans="1:20" x14ac:dyDescent="0.25">
      <c r="A32" s="68" t="s">
        <v>126</v>
      </c>
      <c r="B32" s="69" t="s">
        <v>127</v>
      </c>
      <c r="C32" s="56">
        <f t="shared" si="5"/>
        <v>44</v>
      </c>
      <c r="D32" s="82"/>
      <c r="E32" s="83"/>
      <c r="F32" s="83"/>
      <c r="G32" s="83"/>
      <c r="H32" s="22">
        <v>404.46</v>
      </c>
      <c r="I32" s="22"/>
      <c r="J32" s="22"/>
      <c r="K32" s="22"/>
      <c r="L32" s="23"/>
      <c r="M32" s="89"/>
      <c r="N32" s="22"/>
      <c r="O32" s="23"/>
      <c r="P32" s="89"/>
      <c r="Q32" s="22"/>
      <c r="R32" s="23"/>
      <c r="S32" s="25"/>
      <c r="T32" s="23"/>
    </row>
    <row r="33" spans="1:20" x14ac:dyDescent="0.25">
      <c r="A33" s="17" t="s">
        <v>44</v>
      </c>
      <c r="B33" s="18" t="s">
        <v>45</v>
      </c>
      <c r="C33" s="56">
        <f t="shared" si="5"/>
        <v>45</v>
      </c>
      <c r="D33" s="82"/>
      <c r="E33" s="83"/>
      <c r="F33" s="83"/>
      <c r="G33" s="83"/>
      <c r="H33" s="22"/>
      <c r="I33" s="22"/>
      <c r="J33" s="22"/>
      <c r="K33" s="22"/>
      <c r="L33" s="23"/>
      <c r="M33" s="89">
        <v>150</v>
      </c>
      <c r="N33" s="22"/>
      <c r="O33" s="23"/>
      <c r="P33" s="89"/>
      <c r="Q33" s="22"/>
      <c r="R33" s="23"/>
      <c r="S33" s="25"/>
      <c r="T33" s="23"/>
    </row>
    <row r="34" spans="1:20" x14ac:dyDescent="0.25">
      <c r="A34" s="68"/>
      <c r="B34" s="69"/>
      <c r="C34" s="56">
        <f t="shared" si="5"/>
        <v>46</v>
      </c>
      <c r="D34" s="82"/>
      <c r="E34" s="83"/>
      <c r="F34" s="83"/>
      <c r="G34" s="83"/>
      <c r="H34" s="22"/>
      <c r="I34" s="22"/>
      <c r="J34" s="22"/>
      <c r="K34" s="22"/>
      <c r="L34" s="23"/>
      <c r="M34" s="89"/>
      <c r="N34" s="22"/>
      <c r="O34" s="23"/>
      <c r="P34" s="89"/>
      <c r="Q34" s="22"/>
      <c r="R34" s="23"/>
      <c r="S34" s="25"/>
      <c r="T34" s="23"/>
    </row>
    <row r="35" spans="1:20" x14ac:dyDescent="0.25">
      <c r="A35" s="68"/>
      <c r="B35" s="69"/>
      <c r="C35" s="56">
        <f t="shared" si="5"/>
        <v>47</v>
      </c>
      <c r="D35" s="82"/>
      <c r="E35" s="83"/>
      <c r="F35" s="83"/>
      <c r="G35" s="83"/>
      <c r="H35" s="22"/>
      <c r="I35" s="22"/>
      <c r="J35" s="22"/>
      <c r="K35" s="22"/>
      <c r="L35" s="23"/>
      <c r="M35" s="89"/>
      <c r="N35" s="22"/>
      <c r="O35" s="23"/>
      <c r="P35" s="89"/>
      <c r="Q35" s="22"/>
      <c r="R35" s="23"/>
      <c r="S35" s="25"/>
      <c r="T35" s="23"/>
    </row>
    <row r="36" spans="1:20" x14ac:dyDescent="0.25">
      <c r="A36" s="68"/>
      <c r="B36" s="69"/>
      <c r="C36" s="56">
        <f t="shared" si="5"/>
        <v>48</v>
      </c>
      <c r="D36" s="82"/>
      <c r="E36" s="83"/>
      <c r="F36" s="83"/>
      <c r="G36" s="83"/>
      <c r="H36" s="22"/>
      <c r="I36" s="22"/>
      <c r="J36" s="22"/>
      <c r="K36" s="22"/>
      <c r="L36" s="23"/>
      <c r="M36" s="89"/>
      <c r="N36" s="22"/>
      <c r="O36" s="23"/>
      <c r="P36" s="89"/>
      <c r="Q36" s="22"/>
      <c r="R36" s="23"/>
      <c r="S36" s="25"/>
      <c r="T36" s="23"/>
    </row>
    <row r="37" spans="1:20" x14ac:dyDescent="0.25">
      <c r="A37" s="57"/>
      <c r="B37" s="58"/>
      <c r="C37" s="56"/>
      <c r="D37" s="60">
        <f>SUM(D27:D36)</f>
        <v>1150</v>
      </c>
      <c r="E37" s="60">
        <f t="shared" ref="E37:T37" si="6">SUM(E27:E36)</f>
        <v>0</v>
      </c>
      <c r="F37" s="60">
        <f t="shared" si="6"/>
        <v>0</v>
      </c>
      <c r="G37" s="60">
        <f t="shared" si="6"/>
        <v>0</v>
      </c>
      <c r="H37" s="60">
        <f t="shared" si="6"/>
        <v>1126.97</v>
      </c>
      <c r="I37" s="60">
        <f t="shared" si="6"/>
        <v>0</v>
      </c>
      <c r="J37" s="60">
        <f t="shared" si="6"/>
        <v>0</v>
      </c>
      <c r="K37" s="60">
        <f t="shared" si="6"/>
        <v>0</v>
      </c>
      <c r="L37" s="60">
        <f t="shared" si="6"/>
        <v>0</v>
      </c>
      <c r="M37" s="60">
        <f t="shared" si="6"/>
        <v>150</v>
      </c>
      <c r="N37" s="60">
        <f t="shared" si="6"/>
        <v>0</v>
      </c>
      <c r="O37" s="60">
        <f t="shared" si="6"/>
        <v>0</v>
      </c>
      <c r="P37" s="60">
        <f t="shared" si="6"/>
        <v>0</v>
      </c>
      <c r="Q37" s="60">
        <f t="shared" si="6"/>
        <v>0</v>
      </c>
      <c r="R37" s="60">
        <f t="shared" si="6"/>
        <v>0</v>
      </c>
      <c r="S37" s="60">
        <f t="shared" si="6"/>
        <v>0</v>
      </c>
      <c r="T37" s="60">
        <f t="shared" si="6"/>
        <v>0</v>
      </c>
    </row>
    <row r="38" spans="1:20" ht="15.75" thickBot="1" x14ac:dyDescent="0.3">
      <c r="A38" s="61" t="s">
        <v>84</v>
      </c>
      <c r="B38" s="62">
        <f>D38+E38+F38*5+G38*3.5+M38+P38</f>
        <v>11802.160000000002</v>
      </c>
      <c r="C38" s="63" t="s">
        <v>85</v>
      </c>
      <c r="D38" s="65">
        <f>D14+D26-D37</f>
        <v>-436</v>
      </c>
      <c r="E38" s="65">
        <f t="shared" ref="E38:T38" si="7">E14+E26-E37</f>
        <v>3640</v>
      </c>
      <c r="F38" s="65">
        <f t="shared" si="7"/>
        <v>3.2000000000380169E-2</v>
      </c>
      <c r="G38" s="65">
        <f t="shared" si="7"/>
        <v>0</v>
      </c>
      <c r="H38" s="65">
        <f t="shared" si="7"/>
        <v>9309.9200000000219</v>
      </c>
      <c r="I38" s="65">
        <f t="shared" si="7"/>
        <v>1095.2989999999991</v>
      </c>
      <c r="J38" s="65">
        <f t="shared" si="7"/>
        <v>379.0699999999963</v>
      </c>
      <c r="K38" s="65">
        <f t="shared" si="7"/>
        <v>1</v>
      </c>
      <c r="L38" s="65">
        <f t="shared" si="7"/>
        <v>8340.9500000000116</v>
      </c>
      <c r="M38" s="65">
        <f t="shared" si="7"/>
        <v>7010</v>
      </c>
      <c r="N38" s="65">
        <f t="shared" si="7"/>
        <v>-42541.670000000187</v>
      </c>
      <c r="O38" s="65">
        <f t="shared" si="7"/>
        <v>0</v>
      </c>
      <c r="P38" s="65">
        <f t="shared" si="7"/>
        <v>1588</v>
      </c>
      <c r="Q38" s="65">
        <f t="shared" si="7"/>
        <v>46057.010000000038</v>
      </c>
      <c r="R38" s="65">
        <f t="shared" si="7"/>
        <v>0</v>
      </c>
      <c r="S38" s="65">
        <f t="shared" si="7"/>
        <v>60292</v>
      </c>
      <c r="T38" s="65">
        <f t="shared" si="7"/>
        <v>15064.900000000023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5D0AB8-834A-4C0A-A473-0E31D021C9BA}">
  <dimension ref="A1:T38"/>
  <sheetViews>
    <sheetView rightToLeft="1" workbookViewId="0">
      <selection activeCell="D15" sqref="D15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13" max="13" width="9.5703125" bestFit="1" customWidth="1"/>
    <col min="16" max="16" width="9.5703125" bestFit="1" customWidth="1"/>
  </cols>
  <sheetData>
    <row r="1" spans="1:20" x14ac:dyDescent="0.25">
      <c r="A1" s="8">
        <v>10</v>
      </c>
      <c r="B1" s="8">
        <f>'[1]1'!B1</f>
        <v>1</v>
      </c>
      <c r="C1" s="8"/>
      <c r="D1" s="121" t="s">
        <v>0</v>
      </c>
      <c r="E1" s="122"/>
      <c r="F1" s="122"/>
      <c r="G1" s="122"/>
      <c r="H1" s="122"/>
      <c r="I1" s="122"/>
      <c r="J1" s="122"/>
      <c r="K1" s="122"/>
      <c r="L1" s="123"/>
      <c r="M1" s="124" t="s">
        <v>1</v>
      </c>
      <c r="N1" s="122"/>
      <c r="O1" s="123"/>
      <c r="P1" s="124" t="s">
        <v>2</v>
      </c>
      <c r="Q1" s="122"/>
      <c r="R1" s="123"/>
      <c r="S1" s="1" t="s">
        <v>3</v>
      </c>
      <c r="T1" s="3" t="s">
        <v>4</v>
      </c>
    </row>
    <row r="2" spans="1:20" x14ac:dyDescent="0.25">
      <c r="A2" s="127">
        <f>'[1]1'!A2:B2</f>
        <v>2024</v>
      </c>
      <c r="B2" s="127"/>
      <c r="C2" s="8"/>
      <c r="D2" s="126" t="s">
        <v>5</v>
      </c>
      <c r="E2" s="127"/>
      <c r="F2" s="127"/>
      <c r="G2" s="127"/>
      <c r="H2" s="127" t="s">
        <v>6</v>
      </c>
      <c r="I2" s="127"/>
      <c r="J2" s="127"/>
      <c r="K2" s="127"/>
      <c r="L2" s="130"/>
      <c r="M2" s="12" t="s">
        <v>5</v>
      </c>
      <c r="N2" s="127" t="s">
        <v>6</v>
      </c>
      <c r="O2" s="130"/>
      <c r="P2" s="12" t="s">
        <v>5</v>
      </c>
      <c r="Q2" s="127" t="s">
        <v>6</v>
      </c>
      <c r="R2" s="130"/>
      <c r="S2" s="131" t="s">
        <v>5</v>
      </c>
      <c r="T2" s="130"/>
    </row>
    <row r="3" spans="1:20" x14ac:dyDescent="0.25">
      <c r="A3" s="8" t="s">
        <v>7</v>
      </c>
      <c r="B3" s="8" t="s">
        <v>8</v>
      </c>
      <c r="C3" s="8" t="s">
        <v>9</v>
      </c>
      <c r="D3" s="6" t="s">
        <v>10</v>
      </c>
      <c r="E3" s="8" t="s">
        <v>11</v>
      </c>
      <c r="F3" s="8" t="s">
        <v>12</v>
      </c>
      <c r="G3" s="8" t="s">
        <v>13</v>
      </c>
      <c r="H3" s="8" t="s">
        <v>14</v>
      </c>
      <c r="I3" s="8" t="s">
        <v>15</v>
      </c>
      <c r="J3" s="8" t="s">
        <v>16</v>
      </c>
      <c r="K3" s="8" t="s">
        <v>17</v>
      </c>
      <c r="L3" s="7" t="s">
        <v>18</v>
      </c>
      <c r="M3" s="12" t="s">
        <v>19</v>
      </c>
      <c r="N3" s="8" t="s">
        <v>20</v>
      </c>
      <c r="O3" s="7" t="s">
        <v>21</v>
      </c>
      <c r="P3" s="12" t="s">
        <v>22</v>
      </c>
      <c r="Q3" s="8" t="s">
        <v>23</v>
      </c>
      <c r="R3" s="7" t="s">
        <v>24</v>
      </c>
      <c r="S3" s="12" t="s">
        <v>25</v>
      </c>
      <c r="T3" s="7" t="s">
        <v>26</v>
      </c>
    </row>
    <row r="4" spans="1:20" x14ac:dyDescent="0.25">
      <c r="A4" s="8" t="s">
        <v>27</v>
      </c>
      <c r="B4" s="8" t="s">
        <v>28</v>
      </c>
      <c r="C4" s="8">
        <v>22</v>
      </c>
      <c r="D4" s="16">
        <f>'[1]9'!D38</f>
        <v>-436</v>
      </c>
      <c r="E4" s="16">
        <f>'[1]9'!E38</f>
        <v>3640</v>
      </c>
      <c r="F4" s="16">
        <f>'[1]9'!F38</f>
        <v>3.2000000000380169E-2</v>
      </c>
      <c r="G4" s="16">
        <f>'[1]9'!G38</f>
        <v>0</v>
      </c>
      <c r="H4" s="16">
        <f>'[1]9'!H38</f>
        <v>9309.9200000000219</v>
      </c>
      <c r="I4" s="16">
        <f>'[1]9'!I38</f>
        <v>1095.2989999999991</v>
      </c>
      <c r="J4" s="16">
        <f>'[1]9'!J38</f>
        <v>379.0699999999963</v>
      </c>
      <c r="K4" s="16">
        <f>'[1]9'!K38</f>
        <v>1</v>
      </c>
      <c r="L4" s="16">
        <f>'[1]9'!L38</f>
        <v>8340.9500000000116</v>
      </c>
      <c r="M4" s="16">
        <f>'[1]9'!M38</f>
        <v>7010</v>
      </c>
      <c r="N4" s="16">
        <f>'[1]9'!N38</f>
        <v>-42541.670000000187</v>
      </c>
      <c r="O4" s="16">
        <f>'[1]9'!O38</f>
        <v>0</v>
      </c>
      <c r="P4" s="91">
        <f>'[1]9'!P38</f>
        <v>1588</v>
      </c>
      <c r="Q4" s="16">
        <f>'[1]9'!Q38</f>
        <v>46057.010000000038</v>
      </c>
      <c r="R4" s="16">
        <f>'[1]9'!R38</f>
        <v>0</v>
      </c>
      <c r="S4" s="16">
        <f>'[1]9'!S38</f>
        <v>60292</v>
      </c>
      <c r="T4" s="16">
        <f>'[1]9'!T38</f>
        <v>15064.900000000023</v>
      </c>
    </row>
    <row r="5" spans="1:20" x14ac:dyDescent="0.25">
      <c r="A5" s="69"/>
      <c r="B5" s="69" t="s">
        <v>37</v>
      </c>
      <c r="C5" s="8">
        <f>C4+1</f>
        <v>23</v>
      </c>
      <c r="D5" s="82"/>
      <c r="E5" s="83"/>
      <c r="F5" s="83"/>
      <c r="G5" s="83"/>
      <c r="H5" s="22"/>
      <c r="I5" s="22"/>
      <c r="J5" s="22"/>
      <c r="K5" s="22"/>
      <c r="L5" s="23"/>
      <c r="M5" s="89">
        <v>3910</v>
      </c>
      <c r="N5" s="22"/>
      <c r="O5" s="23"/>
      <c r="P5" s="89"/>
      <c r="Q5" s="22"/>
      <c r="R5" s="23"/>
      <c r="S5" s="25"/>
      <c r="T5" s="23"/>
    </row>
    <row r="6" spans="1:20" x14ac:dyDescent="0.25">
      <c r="A6" s="69"/>
      <c r="B6" s="69" t="s">
        <v>38</v>
      </c>
      <c r="C6" s="8">
        <f t="shared" ref="C6:C13" si="0">C5+1</f>
        <v>24</v>
      </c>
      <c r="D6" s="82"/>
      <c r="E6" s="83"/>
      <c r="F6" s="83"/>
      <c r="G6" s="83"/>
      <c r="H6" s="22"/>
      <c r="I6" s="22"/>
      <c r="J6" s="22"/>
      <c r="K6" s="22"/>
      <c r="L6" s="23"/>
      <c r="M6" s="89"/>
      <c r="N6" s="22"/>
      <c r="O6" s="23"/>
      <c r="P6" s="89">
        <v>770</v>
      </c>
      <c r="Q6" s="22"/>
      <c r="R6" s="23"/>
      <c r="S6" s="25"/>
      <c r="T6" s="23"/>
    </row>
    <row r="7" spans="1:20" x14ac:dyDescent="0.25">
      <c r="A7" s="69"/>
      <c r="B7" s="69"/>
      <c r="C7" s="8">
        <f t="shared" si="0"/>
        <v>25</v>
      </c>
      <c r="D7" s="82"/>
      <c r="E7" s="83"/>
      <c r="F7" s="83"/>
      <c r="G7" s="83"/>
      <c r="H7" s="22"/>
      <c r="I7" s="22"/>
      <c r="J7" s="22"/>
      <c r="K7" s="22"/>
      <c r="L7" s="23"/>
      <c r="M7" s="89"/>
      <c r="N7" s="22"/>
      <c r="O7" s="23"/>
      <c r="P7" s="89"/>
      <c r="Q7" s="22"/>
      <c r="R7" s="23"/>
      <c r="S7" s="25"/>
      <c r="T7" s="23"/>
    </row>
    <row r="8" spans="1:20" x14ac:dyDescent="0.25">
      <c r="A8" s="69"/>
      <c r="B8" s="69"/>
      <c r="C8" s="8">
        <f t="shared" si="0"/>
        <v>26</v>
      </c>
      <c r="D8" s="82"/>
      <c r="E8" s="83"/>
      <c r="F8" s="83"/>
      <c r="G8" s="83"/>
      <c r="H8" s="22"/>
      <c r="I8" s="22"/>
      <c r="J8" s="22"/>
      <c r="K8" s="22"/>
      <c r="L8" s="23"/>
      <c r="M8" s="89"/>
      <c r="N8" s="22"/>
      <c r="O8" s="23"/>
      <c r="P8" s="89"/>
      <c r="Q8" s="22"/>
      <c r="R8" s="23"/>
      <c r="S8" s="25"/>
      <c r="T8" s="23"/>
    </row>
    <row r="9" spans="1:20" x14ac:dyDescent="0.25">
      <c r="A9" s="69"/>
      <c r="B9" s="69"/>
      <c r="C9" s="8">
        <f t="shared" si="0"/>
        <v>27</v>
      </c>
      <c r="D9" s="82"/>
      <c r="E9" s="83"/>
      <c r="F9" s="83"/>
      <c r="G9" s="83"/>
      <c r="H9" s="22"/>
      <c r="I9" s="22"/>
      <c r="J9" s="22"/>
      <c r="K9" s="22"/>
      <c r="L9" s="23"/>
      <c r="M9" s="89"/>
      <c r="N9" s="22"/>
      <c r="O9" s="23"/>
      <c r="P9" s="89"/>
      <c r="Q9" s="22"/>
      <c r="R9" s="23"/>
      <c r="S9" s="25"/>
      <c r="T9" s="23"/>
    </row>
    <row r="10" spans="1:20" x14ac:dyDescent="0.25">
      <c r="A10" s="69"/>
      <c r="B10" s="69"/>
      <c r="C10" s="8">
        <f t="shared" si="0"/>
        <v>28</v>
      </c>
      <c r="D10" s="82"/>
      <c r="E10" s="83"/>
      <c r="F10" s="83"/>
      <c r="G10" s="83"/>
      <c r="H10" s="22"/>
      <c r="I10" s="22"/>
      <c r="J10" s="22"/>
      <c r="K10" s="22"/>
      <c r="L10" s="23"/>
      <c r="M10" s="89"/>
      <c r="N10" s="22"/>
      <c r="O10" s="23"/>
      <c r="P10" s="89"/>
      <c r="Q10" s="22"/>
      <c r="R10" s="23"/>
      <c r="S10" s="25"/>
      <c r="T10" s="23"/>
    </row>
    <row r="11" spans="1:20" x14ac:dyDescent="0.25">
      <c r="A11" s="69"/>
      <c r="B11" s="69"/>
      <c r="C11" s="8">
        <f t="shared" si="0"/>
        <v>29</v>
      </c>
      <c r="D11" s="82"/>
      <c r="E11" s="83"/>
      <c r="F11" s="83"/>
      <c r="G11" s="83"/>
      <c r="H11" s="22"/>
      <c r="I11" s="22"/>
      <c r="J11" s="22"/>
      <c r="K11" s="22"/>
      <c r="L11" s="23"/>
      <c r="M11" s="89"/>
      <c r="N11" s="22"/>
      <c r="O11" s="23"/>
      <c r="P11" s="89"/>
      <c r="Q11" s="22"/>
      <c r="R11" s="23"/>
      <c r="S11" s="25"/>
      <c r="T11" s="23"/>
    </row>
    <row r="12" spans="1:20" x14ac:dyDescent="0.25">
      <c r="A12" s="69"/>
      <c r="B12" s="69"/>
      <c r="C12" s="8">
        <f t="shared" si="0"/>
        <v>30</v>
      </c>
      <c r="D12" s="82"/>
      <c r="E12" s="83"/>
      <c r="F12" s="83"/>
      <c r="G12" s="83"/>
      <c r="H12" s="22"/>
      <c r="I12" s="22"/>
      <c r="J12" s="22"/>
      <c r="K12" s="22"/>
      <c r="L12" s="23"/>
      <c r="M12" s="89"/>
      <c r="N12" s="22"/>
      <c r="O12" s="23"/>
      <c r="P12" s="89"/>
      <c r="Q12" s="22"/>
      <c r="R12" s="23"/>
      <c r="S12" s="25"/>
      <c r="T12" s="23"/>
    </row>
    <row r="13" spans="1:20" ht="15.75" thickBot="1" x14ac:dyDescent="0.3">
      <c r="A13" s="69"/>
      <c r="B13" s="69"/>
      <c r="C13" s="8">
        <f t="shared" si="0"/>
        <v>31</v>
      </c>
      <c r="D13" s="84"/>
      <c r="E13" s="85"/>
      <c r="F13" s="85"/>
      <c r="G13" s="85"/>
      <c r="H13" s="29"/>
      <c r="I13" s="29"/>
      <c r="J13" s="29"/>
      <c r="K13" s="29"/>
      <c r="L13" s="30"/>
      <c r="M13" s="90"/>
      <c r="N13" s="29"/>
      <c r="O13" s="30"/>
      <c r="P13" s="90"/>
      <c r="Q13" s="29"/>
      <c r="R13" s="30"/>
      <c r="S13" s="32"/>
      <c r="T13" s="30"/>
    </row>
    <row r="14" spans="1:20" ht="15.75" thickBot="1" x14ac:dyDescent="0.3">
      <c r="A14" s="142"/>
      <c r="B14" s="143"/>
      <c r="C14" s="126"/>
      <c r="D14" s="33">
        <f>SUM(D4:D13)</f>
        <v>-436</v>
      </c>
      <c r="E14" s="34">
        <f t="shared" ref="E14:M14" si="1">SUM(E4:E13)</f>
        <v>3640</v>
      </c>
      <c r="F14" s="35">
        <f t="shared" si="1"/>
        <v>3.2000000000380169E-2</v>
      </c>
      <c r="G14" s="35">
        <f t="shared" si="1"/>
        <v>0</v>
      </c>
      <c r="H14" s="35">
        <f t="shared" si="1"/>
        <v>9309.9200000000219</v>
      </c>
      <c r="I14" s="35">
        <f t="shared" si="1"/>
        <v>1095.2989999999991</v>
      </c>
      <c r="J14" s="35">
        <f t="shared" si="1"/>
        <v>379.0699999999963</v>
      </c>
      <c r="K14" s="35">
        <f t="shared" si="1"/>
        <v>1</v>
      </c>
      <c r="L14" s="36">
        <f t="shared" si="1"/>
        <v>8340.9500000000116</v>
      </c>
      <c r="M14" s="34">
        <f t="shared" si="1"/>
        <v>10920</v>
      </c>
      <c r="N14" s="35">
        <f>SUM(N4:N13)</f>
        <v>-42541.670000000187</v>
      </c>
      <c r="O14" s="35">
        <f t="shared" ref="O14:T14" si="2">SUM(O4:O13)</f>
        <v>0</v>
      </c>
      <c r="P14" s="34">
        <f t="shared" si="2"/>
        <v>2358</v>
      </c>
      <c r="Q14" s="35">
        <f t="shared" si="2"/>
        <v>46057.010000000038</v>
      </c>
      <c r="R14" s="35">
        <f t="shared" si="2"/>
        <v>0</v>
      </c>
      <c r="S14" s="35">
        <f t="shared" si="2"/>
        <v>60292</v>
      </c>
      <c r="T14" s="35">
        <f t="shared" si="2"/>
        <v>15064.900000000023</v>
      </c>
    </row>
    <row r="15" spans="1:20" x14ac:dyDescent="0.25">
      <c r="A15" s="86" t="s">
        <v>103</v>
      </c>
      <c r="B15" s="86" t="s">
        <v>104</v>
      </c>
      <c r="C15" s="86">
        <v>9</v>
      </c>
      <c r="D15" s="87"/>
      <c r="E15" s="40"/>
      <c r="F15" s="40"/>
      <c r="G15" s="40"/>
      <c r="H15" s="40"/>
      <c r="I15" s="40"/>
      <c r="J15" s="40"/>
      <c r="K15" s="40"/>
      <c r="L15" s="41"/>
      <c r="M15" s="43"/>
      <c r="N15" s="40"/>
      <c r="O15" s="41"/>
      <c r="P15" s="43"/>
      <c r="Q15" s="40"/>
      <c r="R15" s="41"/>
      <c r="S15" s="43"/>
      <c r="T15" s="41"/>
    </row>
    <row r="16" spans="1:20" x14ac:dyDescent="0.25">
      <c r="A16" s="69"/>
      <c r="B16" s="69"/>
      <c r="C16" s="86">
        <f>C15+1</f>
        <v>10</v>
      </c>
      <c r="D16" s="82"/>
      <c r="E16" s="83"/>
      <c r="F16" s="83"/>
      <c r="G16" s="83"/>
      <c r="H16" s="22"/>
      <c r="I16" s="22"/>
      <c r="J16" s="22"/>
      <c r="K16" s="22"/>
      <c r="L16" s="23"/>
      <c r="M16" s="89"/>
      <c r="N16" s="22"/>
      <c r="O16" s="23"/>
      <c r="P16" s="89"/>
      <c r="Q16" s="22"/>
      <c r="R16" s="23"/>
      <c r="S16" s="25"/>
      <c r="T16" s="23"/>
    </row>
    <row r="17" spans="1:20" x14ac:dyDescent="0.25">
      <c r="A17" s="69"/>
      <c r="B17" s="69"/>
      <c r="C17" s="86">
        <f t="shared" ref="C17:C25" si="3">C16+1</f>
        <v>11</v>
      </c>
      <c r="D17" s="82"/>
      <c r="E17" s="83"/>
      <c r="F17" s="83"/>
      <c r="G17" s="83"/>
      <c r="H17" s="22"/>
      <c r="I17" s="22"/>
      <c r="J17" s="22"/>
      <c r="K17" s="22"/>
      <c r="L17" s="23"/>
      <c r="M17" s="89"/>
      <c r="N17" s="22"/>
      <c r="O17" s="23"/>
      <c r="P17" s="89"/>
      <c r="Q17" s="22"/>
      <c r="R17" s="23"/>
      <c r="S17" s="25"/>
      <c r="T17" s="23"/>
    </row>
    <row r="18" spans="1:20" x14ac:dyDescent="0.25">
      <c r="A18" s="69"/>
      <c r="B18" s="69"/>
      <c r="C18" s="86">
        <f t="shared" si="3"/>
        <v>12</v>
      </c>
      <c r="D18" s="82"/>
      <c r="E18" s="83"/>
      <c r="F18" s="83"/>
      <c r="G18" s="83"/>
      <c r="H18" s="22"/>
      <c r="I18" s="22"/>
      <c r="J18" s="22"/>
      <c r="K18" s="22"/>
      <c r="L18" s="23"/>
      <c r="M18" s="89"/>
      <c r="N18" s="22"/>
      <c r="O18" s="23"/>
      <c r="P18" s="89"/>
      <c r="Q18" s="22"/>
      <c r="R18" s="23"/>
      <c r="S18" s="25"/>
      <c r="T18" s="23"/>
    </row>
    <row r="19" spans="1:20" x14ac:dyDescent="0.25">
      <c r="A19" s="69"/>
      <c r="B19" s="69"/>
      <c r="C19" s="86">
        <f t="shared" si="3"/>
        <v>13</v>
      </c>
      <c r="D19" s="82"/>
      <c r="E19" s="83"/>
      <c r="F19" s="83"/>
      <c r="G19" s="83"/>
      <c r="H19" s="22"/>
      <c r="I19" s="22"/>
      <c r="J19" s="22"/>
      <c r="K19" s="22"/>
      <c r="L19" s="23"/>
      <c r="M19" s="89"/>
      <c r="N19" s="22"/>
      <c r="O19" s="23"/>
      <c r="P19" s="89"/>
      <c r="Q19" s="22"/>
      <c r="R19" s="23"/>
      <c r="S19" s="25"/>
      <c r="T19" s="23"/>
    </row>
    <row r="20" spans="1:20" x14ac:dyDescent="0.25">
      <c r="A20" s="69"/>
      <c r="B20" s="69"/>
      <c r="C20" s="86">
        <f t="shared" si="3"/>
        <v>14</v>
      </c>
      <c r="D20" s="82"/>
      <c r="E20" s="83"/>
      <c r="F20" s="83"/>
      <c r="G20" s="83"/>
      <c r="H20" s="22"/>
      <c r="I20" s="22"/>
      <c r="J20" s="22"/>
      <c r="K20" s="22"/>
      <c r="L20" s="23"/>
      <c r="M20" s="89"/>
      <c r="N20" s="22"/>
      <c r="O20" s="23"/>
      <c r="P20" s="89"/>
      <c r="Q20" s="22"/>
      <c r="R20" s="23"/>
      <c r="S20" s="25"/>
      <c r="T20" s="23"/>
    </row>
    <row r="21" spans="1:20" x14ac:dyDescent="0.25">
      <c r="A21" s="69"/>
      <c r="B21" s="69"/>
      <c r="C21" s="86">
        <f t="shared" si="3"/>
        <v>15</v>
      </c>
      <c r="D21" s="82"/>
      <c r="E21" s="83"/>
      <c r="F21" s="83"/>
      <c r="G21" s="83"/>
      <c r="H21" s="22"/>
      <c r="I21" s="22"/>
      <c r="J21" s="22"/>
      <c r="K21" s="22"/>
      <c r="L21" s="23"/>
      <c r="M21" s="89"/>
      <c r="N21" s="22"/>
      <c r="O21" s="23"/>
      <c r="P21" s="89"/>
      <c r="Q21" s="22"/>
      <c r="R21" s="23"/>
      <c r="S21" s="25"/>
      <c r="T21" s="23"/>
    </row>
    <row r="22" spans="1:20" x14ac:dyDescent="0.25">
      <c r="A22" s="69"/>
      <c r="B22" s="69"/>
      <c r="C22" s="86">
        <f t="shared" si="3"/>
        <v>16</v>
      </c>
      <c r="D22" s="82"/>
      <c r="E22" s="83"/>
      <c r="F22" s="83"/>
      <c r="G22" s="83"/>
      <c r="H22" s="22"/>
      <c r="I22" s="22"/>
      <c r="J22" s="22"/>
      <c r="K22" s="22"/>
      <c r="L22" s="23"/>
      <c r="M22" s="89"/>
      <c r="N22" s="22"/>
      <c r="O22" s="23"/>
      <c r="P22" s="89"/>
      <c r="Q22" s="22"/>
      <c r="R22" s="23"/>
      <c r="S22" s="25"/>
      <c r="T22" s="23"/>
    </row>
    <row r="23" spans="1:20" x14ac:dyDescent="0.25">
      <c r="A23" s="69"/>
      <c r="B23" s="69"/>
      <c r="C23" s="86">
        <f t="shared" si="3"/>
        <v>17</v>
      </c>
      <c r="D23" s="82"/>
      <c r="E23" s="83"/>
      <c r="F23" s="83"/>
      <c r="G23" s="83"/>
      <c r="H23" s="22"/>
      <c r="I23" s="22"/>
      <c r="J23" s="22"/>
      <c r="K23" s="22"/>
      <c r="L23" s="23"/>
      <c r="M23" s="89"/>
      <c r="N23" s="22"/>
      <c r="O23" s="23"/>
      <c r="P23" s="89"/>
      <c r="Q23" s="22"/>
      <c r="R23" s="23"/>
      <c r="S23" s="25"/>
      <c r="T23" s="23"/>
    </row>
    <row r="24" spans="1:20" x14ac:dyDescent="0.25">
      <c r="A24" s="69"/>
      <c r="B24" s="69"/>
      <c r="C24" s="86">
        <f t="shared" si="3"/>
        <v>18</v>
      </c>
      <c r="D24" s="82"/>
      <c r="E24" s="83"/>
      <c r="F24" s="83"/>
      <c r="G24" s="83"/>
      <c r="H24" s="22"/>
      <c r="I24" s="22"/>
      <c r="J24" s="22"/>
      <c r="K24" s="22"/>
      <c r="L24" s="23"/>
      <c r="M24" s="89"/>
      <c r="N24" s="22"/>
      <c r="O24" s="23"/>
      <c r="P24" s="89"/>
      <c r="Q24" s="22"/>
      <c r="R24" s="23"/>
      <c r="S24" s="25"/>
      <c r="T24" s="23"/>
    </row>
    <row r="25" spans="1:20" ht="15.75" thickBot="1" x14ac:dyDescent="0.3">
      <c r="A25" s="69"/>
      <c r="B25" s="69"/>
      <c r="C25" s="86">
        <f t="shared" si="3"/>
        <v>19</v>
      </c>
      <c r="D25" s="84"/>
      <c r="E25" s="85"/>
      <c r="F25" s="85"/>
      <c r="G25" s="85"/>
      <c r="H25" s="29"/>
      <c r="I25" s="29"/>
      <c r="J25" s="29"/>
      <c r="K25" s="29"/>
      <c r="L25" s="30"/>
      <c r="M25" s="90"/>
      <c r="N25" s="29"/>
      <c r="O25" s="30"/>
      <c r="P25" s="90"/>
      <c r="Q25" s="29"/>
      <c r="R25" s="30"/>
      <c r="S25" s="32"/>
      <c r="T25" s="30"/>
    </row>
    <row r="26" spans="1:20" ht="15.75" thickBot="1" x14ac:dyDescent="0.3">
      <c r="A26" s="144"/>
      <c r="B26" s="144"/>
      <c r="C26" s="144"/>
      <c r="D26" s="48">
        <f>SUM(D15:D25)</f>
        <v>0</v>
      </c>
      <c r="E26" s="48">
        <f t="shared" ref="E26:T26" si="4">SUM(E15:E25)</f>
        <v>0</v>
      </c>
      <c r="F26" s="48">
        <f t="shared" si="4"/>
        <v>0</v>
      </c>
      <c r="G26" s="48">
        <f t="shared" si="4"/>
        <v>0</v>
      </c>
      <c r="H26" s="48">
        <f t="shared" si="4"/>
        <v>0</v>
      </c>
      <c r="I26" s="48">
        <f t="shared" si="4"/>
        <v>0</v>
      </c>
      <c r="J26" s="48">
        <f t="shared" si="4"/>
        <v>0</v>
      </c>
      <c r="K26" s="48">
        <f t="shared" si="4"/>
        <v>0</v>
      </c>
      <c r="L26" s="48">
        <f t="shared" si="4"/>
        <v>0</v>
      </c>
      <c r="M26" s="48">
        <f t="shared" si="4"/>
        <v>0</v>
      </c>
      <c r="N26" s="48">
        <f t="shared" si="4"/>
        <v>0</v>
      </c>
      <c r="O26" s="48">
        <f t="shared" si="4"/>
        <v>0</v>
      </c>
      <c r="P26" s="48">
        <f t="shared" si="4"/>
        <v>0</v>
      </c>
      <c r="Q26" s="48">
        <f t="shared" si="4"/>
        <v>0</v>
      </c>
      <c r="R26" s="48">
        <f t="shared" si="4"/>
        <v>0</v>
      </c>
      <c r="S26" s="48">
        <f t="shared" si="4"/>
        <v>0</v>
      </c>
      <c r="T26" s="48">
        <f t="shared" si="4"/>
        <v>0</v>
      </c>
    </row>
    <row r="27" spans="1:20" x14ac:dyDescent="0.25">
      <c r="A27" s="145" t="s">
        <v>43</v>
      </c>
      <c r="B27" s="145"/>
      <c r="C27" s="58">
        <v>45</v>
      </c>
      <c r="D27" s="88"/>
      <c r="E27" s="52"/>
      <c r="F27" s="52"/>
      <c r="G27" s="52"/>
      <c r="H27" s="52"/>
      <c r="I27" s="52"/>
      <c r="J27" s="52"/>
      <c r="K27" s="52"/>
      <c r="L27" s="53"/>
      <c r="M27" s="55"/>
      <c r="N27" s="52"/>
      <c r="O27" s="53"/>
      <c r="P27" s="55"/>
      <c r="Q27" s="52"/>
      <c r="R27" s="53"/>
      <c r="S27" s="55"/>
      <c r="T27" s="53"/>
    </row>
    <row r="28" spans="1:20" x14ac:dyDescent="0.25">
      <c r="A28" s="17" t="s">
        <v>44</v>
      </c>
      <c r="B28" s="18" t="s">
        <v>45</v>
      </c>
      <c r="C28" s="58">
        <f>C27+1</f>
        <v>46</v>
      </c>
      <c r="D28" s="82"/>
      <c r="E28" s="83"/>
      <c r="F28" s="83"/>
      <c r="G28" s="83"/>
      <c r="H28" s="22"/>
      <c r="I28" s="22"/>
      <c r="J28" s="22"/>
      <c r="K28" s="22"/>
      <c r="L28" s="23"/>
      <c r="M28" s="89">
        <v>50</v>
      </c>
      <c r="N28" s="22"/>
      <c r="O28" s="23"/>
      <c r="P28" s="89"/>
      <c r="Q28" s="22"/>
      <c r="R28" s="23"/>
      <c r="S28" s="25"/>
      <c r="T28" s="23"/>
    </row>
    <row r="29" spans="1:20" x14ac:dyDescent="0.25">
      <c r="A29" s="69" t="s">
        <v>128</v>
      </c>
      <c r="B29" s="69" t="s">
        <v>129</v>
      </c>
      <c r="C29" s="58">
        <f t="shared" ref="C29:C36" si="5">C28+1</f>
        <v>47</v>
      </c>
      <c r="D29" s="82"/>
      <c r="E29" s="83"/>
      <c r="F29" s="83"/>
      <c r="G29" s="83"/>
      <c r="H29" s="22">
        <v>2400</v>
      </c>
      <c r="I29" s="22"/>
      <c r="J29" s="22"/>
      <c r="K29" s="22"/>
      <c r="L29" s="23"/>
      <c r="M29" s="89"/>
      <c r="N29" s="22"/>
      <c r="O29" s="23"/>
      <c r="P29" s="89"/>
      <c r="Q29" s="22"/>
      <c r="R29" s="23"/>
      <c r="S29" s="25"/>
      <c r="T29" s="23"/>
    </row>
    <row r="30" spans="1:20" x14ac:dyDescent="0.25">
      <c r="A30" s="68" t="s">
        <v>130</v>
      </c>
      <c r="B30" s="69" t="s">
        <v>131</v>
      </c>
      <c r="C30" s="56">
        <f t="shared" si="5"/>
        <v>48</v>
      </c>
      <c r="D30" s="82"/>
      <c r="E30" s="83"/>
      <c r="F30" s="83"/>
      <c r="G30" s="83"/>
      <c r="H30" s="22">
        <v>5460</v>
      </c>
      <c r="I30" s="22"/>
      <c r="J30" s="22"/>
      <c r="K30" s="22"/>
      <c r="L30" s="23"/>
      <c r="M30" s="89"/>
      <c r="N30" s="22"/>
      <c r="O30" s="23"/>
      <c r="P30" s="89"/>
      <c r="Q30" s="22"/>
      <c r="R30" s="23"/>
      <c r="S30" s="25"/>
      <c r="T30" s="23"/>
    </row>
    <row r="31" spans="1:20" x14ac:dyDescent="0.25">
      <c r="A31" s="68"/>
      <c r="B31" s="69"/>
      <c r="C31" s="56">
        <f t="shared" si="5"/>
        <v>49</v>
      </c>
      <c r="D31" s="82"/>
      <c r="E31" s="83"/>
      <c r="F31" s="83"/>
      <c r="G31" s="83"/>
      <c r="H31" s="22"/>
      <c r="I31" s="22"/>
      <c r="J31" s="22"/>
      <c r="K31" s="22"/>
      <c r="L31" s="23"/>
      <c r="M31" s="89"/>
      <c r="N31" s="22"/>
      <c r="O31" s="23"/>
      <c r="P31" s="89"/>
      <c r="Q31" s="22"/>
      <c r="R31" s="23"/>
      <c r="S31" s="25"/>
      <c r="T31" s="23"/>
    </row>
    <row r="32" spans="1:20" x14ac:dyDescent="0.25">
      <c r="A32" s="68"/>
      <c r="B32" s="69"/>
      <c r="C32" s="56">
        <f t="shared" si="5"/>
        <v>50</v>
      </c>
      <c r="D32" s="82"/>
      <c r="E32" s="83"/>
      <c r="F32" s="83"/>
      <c r="G32" s="83"/>
      <c r="H32" s="22"/>
      <c r="I32" s="22"/>
      <c r="J32" s="22"/>
      <c r="K32" s="22"/>
      <c r="L32" s="23"/>
      <c r="M32" s="89"/>
      <c r="N32" s="22"/>
      <c r="O32" s="23"/>
      <c r="P32" s="89"/>
      <c r="Q32" s="22"/>
      <c r="R32" s="23"/>
      <c r="S32" s="25"/>
      <c r="T32" s="23"/>
    </row>
    <row r="33" spans="1:20" x14ac:dyDescent="0.25">
      <c r="A33" s="68"/>
      <c r="B33" s="69"/>
      <c r="C33" s="56">
        <f t="shared" si="5"/>
        <v>51</v>
      </c>
      <c r="D33" s="82"/>
      <c r="E33" s="83"/>
      <c r="F33" s="83"/>
      <c r="G33" s="83"/>
      <c r="H33" s="22"/>
      <c r="I33" s="22"/>
      <c r="J33" s="22"/>
      <c r="K33" s="22"/>
      <c r="L33" s="23"/>
      <c r="M33" s="89"/>
      <c r="N33" s="22"/>
      <c r="O33" s="23"/>
      <c r="P33" s="89"/>
      <c r="Q33" s="22"/>
      <c r="R33" s="23"/>
      <c r="S33" s="25"/>
      <c r="T33" s="23"/>
    </row>
    <row r="34" spans="1:20" x14ac:dyDescent="0.25">
      <c r="A34" s="68"/>
      <c r="B34" s="69"/>
      <c r="C34" s="56">
        <f t="shared" si="5"/>
        <v>52</v>
      </c>
      <c r="D34" s="82"/>
      <c r="E34" s="83"/>
      <c r="F34" s="83"/>
      <c r="G34" s="83"/>
      <c r="H34" s="22"/>
      <c r="I34" s="22"/>
      <c r="J34" s="22"/>
      <c r="K34" s="22"/>
      <c r="L34" s="23"/>
      <c r="M34" s="89"/>
      <c r="N34" s="22"/>
      <c r="O34" s="23"/>
      <c r="P34" s="89"/>
      <c r="Q34" s="22"/>
      <c r="R34" s="23"/>
      <c r="S34" s="25"/>
      <c r="T34" s="23"/>
    </row>
    <row r="35" spans="1:20" x14ac:dyDescent="0.25">
      <c r="A35" s="68"/>
      <c r="B35" s="69"/>
      <c r="C35" s="56">
        <f t="shared" si="5"/>
        <v>53</v>
      </c>
      <c r="D35" s="82"/>
      <c r="E35" s="83"/>
      <c r="F35" s="83"/>
      <c r="G35" s="83"/>
      <c r="H35" s="22"/>
      <c r="I35" s="22"/>
      <c r="J35" s="22"/>
      <c r="K35" s="22"/>
      <c r="L35" s="23"/>
      <c r="M35" s="89"/>
      <c r="N35" s="22"/>
      <c r="O35" s="23"/>
      <c r="P35" s="89"/>
      <c r="Q35" s="22"/>
      <c r="R35" s="23"/>
      <c r="S35" s="25"/>
      <c r="T35" s="23"/>
    </row>
    <row r="36" spans="1:20" x14ac:dyDescent="0.25">
      <c r="A36" s="68"/>
      <c r="B36" s="69"/>
      <c r="C36" s="56">
        <f t="shared" si="5"/>
        <v>54</v>
      </c>
      <c r="D36" s="82"/>
      <c r="E36" s="83"/>
      <c r="F36" s="83"/>
      <c r="G36" s="83"/>
      <c r="H36" s="22"/>
      <c r="I36" s="22"/>
      <c r="J36" s="22"/>
      <c r="K36" s="22"/>
      <c r="L36" s="23"/>
      <c r="M36" s="89"/>
      <c r="N36" s="22"/>
      <c r="O36" s="23"/>
      <c r="P36" s="89"/>
      <c r="Q36" s="22"/>
      <c r="R36" s="23"/>
      <c r="S36" s="25"/>
      <c r="T36" s="23"/>
    </row>
    <row r="37" spans="1:20" x14ac:dyDescent="0.25">
      <c r="A37" s="146"/>
      <c r="B37" s="147"/>
      <c r="C37" s="148"/>
      <c r="D37" s="60">
        <f>SUM(D27:D36)</f>
        <v>0</v>
      </c>
      <c r="E37" s="60">
        <f t="shared" ref="E37:T37" si="6">SUM(E27:E36)</f>
        <v>0</v>
      </c>
      <c r="F37" s="60">
        <f t="shared" si="6"/>
        <v>0</v>
      </c>
      <c r="G37" s="60">
        <f t="shared" si="6"/>
        <v>0</v>
      </c>
      <c r="H37" s="60">
        <f t="shared" si="6"/>
        <v>7860</v>
      </c>
      <c r="I37" s="60">
        <f t="shared" si="6"/>
        <v>0</v>
      </c>
      <c r="J37" s="60">
        <f t="shared" si="6"/>
        <v>0</v>
      </c>
      <c r="K37" s="60">
        <f t="shared" si="6"/>
        <v>0</v>
      </c>
      <c r="L37" s="60">
        <f t="shared" si="6"/>
        <v>0</v>
      </c>
      <c r="M37" s="60">
        <f t="shared" si="6"/>
        <v>50</v>
      </c>
      <c r="N37" s="60">
        <f t="shared" si="6"/>
        <v>0</v>
      </c>
      <c r="O37" s="60">
        <f t="shared" si="6"/>
        <v>0</v>
      </c>
      <c r="P37" s="60">
        <f t="shared" si="6"/>
        <v>0</v>
      </c>
      <c r="Q37" s="60">
        <f t="shared" si="6"/>
        <v>0</v>
      </c>
      <c r="R37" s="60">
        <f t="shared" si="6"/>
        <v>0</v>
      </c>
      <c r="S37" s="60">
        <f t="shared" si="6"/>
        <v>0</v>
      </c>
      <c r="T37" s="60">
        <f t="shared" si="6"/>
        <v>0</v>
      </c>
    </row>
    <row r="38" spans="1:20" ht="15.75" thickBot="1" x14ac:dyDescent="0.3">
      <c r="A38" s="61" t="s">
        <v>84</v>
      </c>
      <c r="B38" s="62">
        <f>D38+E38+F38*5+G38*3.5+M38+P38</f>
        <v>16432.160000000003</v>
      </c>
      <c r="C38" s="63" t="s">
        <v>85</v>
      </c>
      <c r="D38" s="65">
        <f>D14+D26-D37</f>
        <v>-436</v>
      </c>
      <c r="E38" s="65">
        <f t="shared" ref="E38:T38" si="7">E14+E26-E37</f>
        <v>3640</v>
      </c>
      <c r="F38" s="65">
        <f t="shared" si="7"/>
        <v>3.2000000000380169E-2</v>
      </c>
      <c r="G38" s="65">
        <f t="shared" si="7"/>
        <v>0</v>
      </c>
      <c r="H38" s="65">
        <f t="shared" si="7"/>
        <v>1449.9200000000219</v>
      </c>
      <c r="I38" s="65">
        <f t="shared" si="7"/>
        <v>1095.2989999999991</v>
      </c>
      <c r="J38" s="65">
        <f t="shared" si="7"/>
        <v>379.0699999999963</v>
      </c>
      <c r="K38" s="65">
        <f t="shared" si="7"/>
        <v>1</v>
      </c>
      <c r="L38" s="65">
        <f t="shared" si="7"/>
        <v>8340.9500000000116</v>
      </c>
      <c r="M38" s="65">
        <f t="shared" si="7"/>
        <v>10870</v>
      </c>
      <c r="N38" s="65">
        <f t="shared" si="7"/>
        <v>-42541.670000000187</v>
      </c>
      <c r="O38" s="65">
        <f t="shared" si="7"/>
        <v>0</v>
      </c>
      <c r="P38" s="65">
        <f t="shared" si="7"/>
        <v>2358</v>
      </c>
      <c r="Q38" s="65">
        <f t="shared" si="7"/>
        <v>46057.010000000038</v>
      </c>
      <c r="R38" s="65">
        <f t="shared" si="7"/>
        <v>0</v>
      </c>
      <c r="S38" s="65">
        <f t="shared" si="7"/>
        <v>60292</v>
      </c>
      <c r="T38" s="65">
        <f t="shared" si="7"/>
        <v>15064.900000000023</v>
      </c>
    </row>
  </sheetData>
  <mergeCells count="13">
    <mergeCell ref="D1:L1"/>
    <mergeCell ref="M1:O1"/>
    <mergeCell ref="P1:R1"/>
    <mergeCell ref="A2:B2"/>
    <mergeCell ref="D2:G2"/>
    <mergeCell ref="H2:L2"/>
    <mergeCell ref="N2:O2"/>
    <mergeCell ref="Q2:R2"/>
    <mergeCell ref="S2:T2"/>
    <mergeCell ref="A14:C14"/>
    <mergeCell ref="A26:C26"/>
    <mergeCell ref="A27:B27"/>
    <mergeCell ref="A37:C37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4FD4E-E5C0-408E-B0E7-37F660BBCF34}">
  <dimension ref="A1:T38"/>
  <sheetViews>
    <sheetView rightToLeft="1" workbookViewId="0">
      <selection activeCell="D13" sqref="D13"/>
    </sheetView>
  </sheetViews>
  <sheetFormatPr defaultRowHeight="15" x14ac:dyDescent="0.25"/>
  <cols>
    <col min="1" max="1" width="26.28515625" customWidth="1"/>
    <col min="2" max="2" width="36.7109375" bestFit="1" customWidth="1"/>
    <col min="3" max="3" width="6.7109375" customWidth="1"/>
    <col min="4" max="5" width="9" style="66"/>
    <col min="6" max="12" width="9" style="67"/>
    <col min="13" max="13" width="9.5703125" style="66" bestFit="1" customWidth="1"/>
    <col min="14" max="15" width="9" style="67"/>
    <col min="16" max="16" width="9.5703125" style="66" bestFit="1" customWidth="1"/>
    <col min="17" max="20" width="9" style="120"/>
  </cols>
  <sheetData>
    <row r="1" spans="1:20" x14ac:dyDescent="0.25">
      <c r="A1" s="1">
        <v>11</v>
      </c>
      <c r="B1" s="2">
        <f>'[1]1'!B1</f>
        <v>1</v>
      </c>
      <c r="C1" s="3"/>
      <c r="D1" s="121" t="s">
        <v>0</v>
      </c>
      <c r="E1" s="122"/>
      <c r="F1" s="122"/>
      <c r="G1" s="122"/>
      <c r="H1" s="122"/>
      <c r="I1" s="122"/>
      <c r="J1" s="122"/>
      <c r="K1" s="122"/>
      <c r="L1" s="123"/>
      <c r="M1" s="124" t="s">
        <v>1</v>
      </c>
      <c r="N1" s="122"/>
      <c r="O1" s="123"/>
      <c r="P1" s="124" t="s">
        <v>2</v>
      </c>
      <c r="Q1" s="122"/>
      <c r="R1" s="123"/>
      <c r="S1" s="92" t="s">
        <v>3</v>
      </c>
      <c r="T1" s="93" t="s">
        <v>4</v>
      </c>
    </row>
    <row r="2" spans="1:20" x14ac:dyDescent="0.25">
      <c r="A2" s="125">
        <f>'[1]1'!A2:B2</f>
        <v>2024</v>
      </c>
      <c r="B2" s="126"/>
      <c r="C2" s="7"/>
      <c r="D2" s="126" t="s">
        <v>5</v>
      </c>
      <c r="E2" s="127"/>
      <c r="F2" s="127"/>
      <c r="G2" s="127"/>
      <c r="H2" s="128" t="s">
        <v>6</v>
      </c>
      <c r="I2" s="128"/>
      <c r="J2" s="128"/>
      <c r="K2" s="128"/>
      <c r="L2" s="129"/>
      <c r="M2" s="11" t="s">
        <v>5</v>
      </c>
      <c r="N2" s="128" t="s">
        <v>6</v>
      </c>
      <c r="O2" s="129"/>
      <c r="P2" s="11" t="s">
        <v>5</v>
      </c>
      <c r="Q2" s="151" t="s">
        <v>6</v>
      </c>
      <c r="R2" s="150"/>
      <c r="S2" s="149" t="s">
        <v>5</v>
      </c>
      <c r="T2" s="150"/>
    </row>
    <row r="3" spans="1:20" x14ac:dyDescent="0.25">
      <c r="A3" s="12" t="s">
        <v>7</v>
      </c>
      <c r="B3" s="8" t="s">
        <v>8</v>
      </c>
      <c r="C3" s="7" t="s">
        <v>9</v>
      </c>
      <c r="D3" s="13" t="s">
        <v>10</v>
      </c>
      <c r="E3" s="14" t="s">
        <v>11</v>
      </c>
      <c r="F3" s="9" t="s">
        <v>12</v>
      </c>
      <c r="G3" s="9" t="s">
        <v>13</v>
      </c>
      <c r="H3" s="9" t="s">
        <v>14</v>
      </c>
      <c r="I3" s="9" t="s">
        <v>15</v>
      </c>
      <c r="J3" s="9" t="s">
        <v>16</v>
      </c>
      <c r="K3" s="9" t="s">
        <v>17</v>
      </c>
      <c r="L3" s="10" t="s">
        <v>18</v>
      </c>
      <c r="M3" s="11" t="s">
        <v>19</v>
      </c>
      <c r="N3" s="9" t="s">
        <v>20</v>
      </c>
      <c r="O3" s="10" t="s">
        <v>21</v>
      </c>
      <c r="P3" s="11" t="s">
        <v>22</v>
      </c>
      <c r="Q3" s="94" t="s">
        <v>23</v>
      </c>
      <c r="R3" s="95" t="s">
        <v>24</v>
      </c>
      <c r="S3" s="96" t="s">
        <v>25</v>
      </c>
      <c r="T3" s="95" t="s">
        <v>26</v>
      </c>
    </row>
    <row r="4" spans="1:20" x14ac:dyDescent="0.25">
      <c r="A4" s="12" t="s">
        <v>27</v>
      </c>
      <c r="B4" s="8" t="s">
        <v>28</v>
      </c>
      <c r="C4" s="7">
        <v>24</v>
      </c>
      <c r="D4" s="13">
        <f>'[1]10'!D38</f>
        <v>-436</v>
      </c>
      <c r="E4" s="13">
        <f>'[1]10'!E38</f>
        <v>3640</v>
      </c>
      <c r="F4" s="16">
        <f>'[1]10'!F38</f>
        <v>3.2000000000380169E-2</v>
      </c>
      <c r="G4" s="16">
        <f>'[1]10'!G38</f>
        <v>0</v>
      </c>
      <c r="H4" s="16">
        <f>'[1]10'!H38</f>
        <v>1449.9200000000219</v>
      </c>
      <c r="I4" s="16">
        <f>'[1]10'!I38</f>
        <v>1095.2989999999991</v>
      </c>
      <c r="J4" s="16">
        <f>'[1]10'!J38</f>
        <v>379.0699999999963</v>
      </c>
      <c r="K4" s="16">
        <f>'[1]10'!K38</f>
        <v>1</v>
      </c>
      <c r="L4" s="16">
        <f>'[1]10'!L38</f>
        <v>8340.9500000000116</v>
      </c>
      <c r="M4" s="13">
        <f>'[1]10'!M38</f>
        <v>10870</v>
      </c>
      <c r="N4" s="16">
        <f>'[1]10'!N38</f>
        <v>-42541.670000000187</v>
      </c>
      <c r="O4" s="16">
        <f>'[1]10'!O38</f>
        <v>0</v>
      </c>
      <c r="P4" s="13">
        <f>'[1]10'!P38</f>
        <v>2358</v>
      </c>
      <c r="Q4" s="97">
        <f>'[1]10'!Q38</f>
        <v>46057.010000000038</v>
      </c>
      <c r="R4" s="97">
        <f>'[1]10'!R38</f>
        <v>0</v>
      </c>
      <c r="S4" s="97">
        <f>'[1]10'!S38</f>
        <v>60292</v>
      </c>
      <c r="T4" s="97">
        <f>'[1]10'!T38</f>
        <v>15064.900000000023</v>
      </c>
    </row>
    <row r="5" spans="1:20" x14ac:dyDescent="0.25">
      <c r="A5" s="68" t="s">
        <v>132</v>
      </c>
      <c r="B5" s="69" t="s">
        <v>133</v>
      </c>
      <c r="C5" s="7">
        <f>C4+1</f>
        <v>25</v>
      </c>
      <c r="D5" s="98"/>
      <c r="E5" s="99">
        <v>70</v>
      </c>
      <c r="F5" s="83"/>
      <c r="G5" s="83"/>
      <c r="H5" s="22"/>
      <c r="I5" s="22"/>
      <c r="J5" s="22"/>
      <c r="K5" s="22"/>
      <c r="L5" s="23"/>
      <c r="M5" s="100"/>
      <c r="N5" s="22"/>
      <c r="O5" s="23"/>
      <c r="P5" s="100"/>
      <c r="Q5" s="101"/>
      <c r="R5" s="102"/>
      <c r="S5" s="103"/>
      <c r="T5" s="102"/>
    </row>
    <row r="6" spans="1:20" x14ac:dyDescent="0.25">
      <c r="A6" s="68" t="s">
        <v>134</v>
      </c>
      <c r="B6" s="69" t="s">
        <v>135</v>
      </c>
      <c r="C6" s="7">
        <f t="shared" ref="C6:C13" si="0">C5+1</f>
        <v>26</v>
      </c>
      <c r="D6" s="98"/>
      <c r="E6" s="99">
        <v>1045</v>
      </c>
      <c r="F6" s="83"/>
      <c r="G6" s="83"/>
      <c r="H6" s="22"/>
      <c r="I6" s="22"/>
      <c r="J6" s="22"/>
      <c r="K6" s="22"/>
      <c r="L6" s="23"/>
      <c r="M6" s="100"/>
      <c r="N6" s="22"/>
      <c r="O6" s="23"/>
      <c r="P6" s="100"/>
      <c r="Q6" s="101"/>
      <c r="R6" s="102"/>
      <c r="S6" s="103"/>
      <c r="T6" s="102"/>
    </row>
    <row r="7" spans="1:20" x14ac:dyDescent="0.25">
      <c r="A7" s="68" t="s">
        <v>29</v>
      </c>
      <c r="B7" s="69" t="s">
        <v>87</v>
      </c>
      <c r="C7" s="7">
        <f t="shared" si="0"/>
        <v>27</v>
      </c>
      <c r="D7" s="98"/>
      <c r="E7" s="99">
        <v>1015</v>
      </c>
      <c r="F7" s="83"/>
      <c r="G7" s="83"/>
      <c r="H7" s="22"/>
      <c r="I7" s="22"/>
      <c r="J7" s="22"/>
      <c r="K7" s="22"/>
      <c r="L7" s="23"/>
      <c r="M7" s="100"/>
      <c r="N7" s="22"/>
      <c r="O7" s="23"/>
      <c r="P7" s="100"/>
      <c r="Q7" s="101"/>
      <c r="R7" s="102"/>
      <c r="S7" s="103"/>
      <c r="T7" s="102"/>
    </row>
    <row r="8" spans="1:20" x14ac:dyDescent="0.25">
      <c r="A8" s="68"/>
      <c r="B8" s="69" t="s">
        <v>37</v>
      </c>
      <c r="C8" s="7">
        <f t="shared" si="0"/>
        <v>28</v>
      </c>
      <c r="D8" s="98"/>
      <c r="E8" s="99"/>
      <c r="F8" s="83"/>
      <c r="G8" s="83"/>
      <c r="H8" s="22"/>
      <c r="I8" s="22"/>
      <c r="J8" s="22"/>
      <c r="K8" s="22"/>
      <c r="L8" s="23"/>
      <c r="M8" s="100">
        <v>3830</v>
      </c>
      <c r="N8" s="22"/>
      <c r="O8" s="23"/>
      <c r="P8" s="100"/>
      <c r="Q8" s="101"/>
      <c r="R8" s="102"/>
      <c r="S8" s="103"/>
      <c r="T8" s="102"/>
    </row>
    <row r="9" spans="1:20" x14ac:dyDescent="0.25">
      <c r="A9" s="68"/>
      <c r="B9" s="69" t="s">
        <v>37</v>
      </c>
      <c r="C9" s="7">
        <f t="shared" si="0"/>
        <v>29</v>
      </c>
      <c r="D9" s="98"/>
      <c r="E9" s="99"/>
      <c r="F9" s="83"/>
      <c r="G9" s="83"/>
      <c r="H9" s="22"/>
      <c r="I9" s="22"/>
      <c r="J9" s="22"/>
      <c r="K9" s="22"/>
      <c r="L9" s="23"/>
      <c r="M9" s="100">
        <v>5210</v>
      </c>
      <c r="N9" s="22"/>
      <c r="O9" s="23"/>
      <c r="P9" s="100"/>
      <c r="Q9" s="101"/>
      <c r="R9" s="102"/>
      <c r="S9" s="103"/>
      <c r="T9" s="102"/>
    </row>
    <row r="10" spans="1:20" x14ac:dyDescent="0.25">
      <c r="A10" s="68"/>
      <c r="B10" s="69" t="s">
        <v>38</v>
      </c>
      <c r="C10" s="7">
        <f t="shared" si="0"/>
        <v>30</v>
      </c>
      <c r="D10" s="98"/>
      <c r="E10" s="99"/>
      <c r="F10" s="83"/>
      <c r="G10" s="83"/>
      <c r="H10" s="22"/>
      <c r="I10" s="22"/>
      <c r="J10" s="22"/>
      <c r="K10" s="22"/>
      <c r="L10" s="23"/>
      <c r="M10" s="100"/>
      <c r="N10" s="22"/>
      <c r="O10" s="23"/>
      <c r="P10" s="100">
        <v>738</v>
      </c>
      <c r="Q10" s="101"/>
      <c r="R10" s="102"/>
      <c r="S10" s="103"/>
      <c r="T10" s="102"/>
    </row>
    <row r="11" spans="1:20" x14ac:dyDescent="0.25">
      <c r="A11" s="68"/>
      <c r="B11" s="69"/>
      <c r="C11" s="7">
        <f t="shared" si="0"/>
        <v>31</v>
      </c>
      <c r="D11" s="98"/>
      <c r="E11" s="99"/>
      <c r="F11" s="83"/>
      <c r="G11" s="83"/>
      <c r="H11" s="22"/>
      <c r="I11" s="22"/>
      <c r="J11" s="22"/>
      <c r="K11" s="22"/>
      <c r="L11" s="23"/>
      <c r="M11" s="100"/>
      <c r="N11" s="22"/>
      <c r="O11" s="23"/>
      <c r="P11" s="100"/>
      <c r="Q11" s="101"/>
      <c r="R11" s="102"/>
      <c r="S11" s="103"/>
      <c r="T11" s="102"/>
    </row>
    <row r="12" spans="1:20" x14ac:dyDescent="0.25">
      <c r="A12" s="68"/>
      <c r="B12" s="69"/>
      <c r="C12" s="7">
        <f t="shared" si="0"/>
        <v>32</v>
      </c>
      <c r="D12" s="98"/>
      <c r="E12" s="99"/>
      <c r="F12" s="83"/>
      <c r="G12" s="83"/>
      <c r="H12" s="22"/>
      <c r="I12" s="22"/>
      <c r="J12" s="22"/>
      <c r="K12" s="22"/>
      <c r="L12" s="23"/>
      <c r="M12" s="100"/>
      <c r="N12" s="22"/>
      <c r="O12" s="23"/>
      <c r="P12" s="100"/>
      <c r="Q12" s="101"/>
      <c r="R12" s="102"/>
      <c r="S12" s="103"/>
      <c r="T12" s="102"/>
    </row>
    <row r="13" spans="1:20" ht="15.75" thickBot="1" x14ac:dyDescent="0.3">
      <c r="A13" s="68"/>
      <c r="B13" s="69"/>
      <c r="C13" s="7">
        <f t="shared" si="0"/>
        <v>33</v>
      </c>
      <c r="D13" s="104"/>
      <c r="E13" s="105"/>
      <c r="F13" s="85"/>
      <c r="G13" s="85"/>
      <c r="H13" s="29"/>
      <c r="I13" s="29"/>
      <c r="J13" s="29"/>
      <c r="K13" s="29"/>
      <c r="L13" s="30"/>
      <c r="M13" s="106"/>
      <c r="N13" s="29"/>
      <c r="O13" s="30"/>
      <c r="P13" s="106"/>
      <c r="Q13" s="107"/>
      <c r="R13" s="108"/>
      <c r="S13" s="109"/>
      <c r="T13" s="108"/>
    </row>
    <row r="14" spans="1:20" ht="15.75" thickBot="1" x14ac:dyDescent="0.3">
      <c r="A14" s="125"/>
      <c r="B14" s="126"/>
      <c r="C14" s="7"/>
      <c r="D14" s="33">
        <f>SUM(D4:D13)</f>
        <v>-436</v>
      </c>
      <c r="E14" s="34">
        <f t="shared" ref="E14:M14" si="1">SUM(E4:E13)</f>
        <v>5770</v>
      </c>
      <c r="F14" s="35">
        <f t="shared" si="1"/>
        <v>3.2000000000380169E-2</v>
      </c>
      <c r="G14" s="35">
        <f t="shared" si="1"/>
        <v>0</v>
      </c>
      <c r="H14" s="35">
        <f t="shared" si="1"/>
        <v>1449.9200000000219</v>
      </c>
      <c r="I14" s="35">
        <f t="shared" si="1"/>
        <v>1095.2989999999991</v>
      </c>
      <c r="J14" s="35">
        <f t="shared" si="1"/>
        <v>379.0699999999963</v>
      </c>
      <c r="K14" s="35">
        <f t="shared" si="1"/>
        <v>1</v>
      </c>
      <c r="L14" s="36">
        <f t="shared" si="1"/>
        <v>8340.9500000000116</v>
      </c>
      <c r="M14" s="34">
        <f t="shared" si="1"/>
        <v>19910</v>
      </c>
      <c r="N14" s="35">
        <f>SUM(N4:N13)</f>
        <v>-42541.670000000187</v>
      </c>
      <c r="O14" s="35">
        <f t="shared" ref="O14:T14" si="2">SUM(O4:O13)</f>
        <v>0</v>
      </c>
      <c r="P14" s="34">
        <f t="shared" si="2"/>
        <v>3096</v>
      </c>
      <c r="Q14" s="110">
        <f t="shared" si="2"/>
        <v>46057.010000000038</v>
      </c>
      <c r="R14" s="110">
        <f t="shared" si="2"/>
        <v>0</v>
      </c>
      <c r="S14" s="110">
        <f t="shared" si="2"/>
        <v>60292</v>
      </c>
      <c r="T14" s="110">
        <f t="shared" si="2"/>
        <v>15064.900000000023</v>
      </c>
    </row>
    <row r="15" spans="1:20" x14ac:dyDescent="0.25">
      <c r="A15" s="86" t="s">
        <v>103</v>
      </c>
      <c r="B15" s="86" t="s">
        <v>104</v>
      </c>
      <c r="C15" s="37">
        <v>9</v>
      </c>
      <c r="D15" s="38"/>
      <c r="E15" s="39"/>
      <c r="F15" s="40"/>
      <c r="G15" s="40"/>
      <c r="H15" s="40"/>
      <c r="I15" s="40"/>
      <c r="J15" s="40"/>
      <c r="K15" s="40"/>
      <c r="L15" s="41"/>
      <c r="M15" s="42"/>
      <c r="N15" s="40"/>
      <c r="O15" s="41"/>
      <c r="P15" s="42"/>
      <c r="Q15" s="111"/>
      <c r="R15" s="112"/>
      <c r="S15" s="113"/>
      <c r="T15" s="112"/>
    </row>
    <row r="16" spans="1:20" x14ac:dyDescent="0.25">
      <c r="A16" s="68" t="s">
        <v>136</v>
      </c>
      <c r="B16" s="69" t="s">
        <v>10</v>
      </c>
      <c r="C16" s="37">
        <f>C15+1</f>
        <v>10</v>
      </c>
      <c r="D16" s="98">
        <v>5000</v>
      </c>
      <c r="E16" s="99">
        <v>-5000</v>
      </c>
      <c r="F16" s="83"/>
      <c r="G16" s="83"/>
      <c r="H16" s="22"/>
      <c r="I16" s="22"/>
      <c r="J16" s="22"/>
      <c r="K16" s="22"/>
      <c r="L16" s="23"/>
      <c r="M16" s="100"/>
      <c r="N16" s="22"/>
      <c r="O16" s="23"/>
      <c r="P16" s="100"/>
      <c r="Q16" s="101"/>
      <c r="R16" s="102"/>
      <c r="S16" s="103"/>
      <c r="T16" s="102"/>
    </row>
    <row r="17" spans="1:20" x14ac:dyDescent="0.25">
      <c r="A17" s="68"/>
      <c r="B17" s="69"/>
      <c r="C17" s="37">
        <f t="shared" ref="C17:C25" si="3">C16+1</f>
        <v>11</v>
      </c>
      <c r="D17" s="98"/>
      <c r="E17" s="99"/>
      <c r="F17" s="83"/>
      <c r="G17" s="83"/>
      <c r="H17" s="22"/>
      <c r="I17" s="22"/>
      <c r="J17" s="22"/>
      <c r="K17" s="22"/>
      <c r="L17" s="23"/>
      <c r="M17" s="100"/>
      <c r="N17" s="22"/>
      <c r="O17" s="23"/>
      <c r="P17" s="100"/>
      <c r="Q17" s="101"/>
      <c r="R17" s="102"/>
      <c r="S17" s="103"/>
      <c r="T17" s="102"/>
    </row>
    <row r="18" spans="1:20" x14ac:dyDescent="0.25">
      <c r="A18" s="68"/>
      <c r="B18" s="69"/>
      <c r="C18" s="37">
        <f t="shared" si="3"/>
        <v>12</v>
      </c>
      <c r="D18" s="98"/>
      <c r="E18" s="99"/>
      <c r="F18" s="83"/>
      <c r="G18" s="83"/>
      <c r="H18" s="22"/>
      <c r="I18" s="22"/>
      <c r="J18" s="22"/>
      <c r="K18" s="22"/>
      <c r="L18" s="23"/>
      <c r="M18" s="100"/>
      <c r="N18" s="22"/>
      <c r="O18" s="23"/>
      <c r="P18" s="100"/>
      <c r="Q18" s="101"/>
      <c r="R18" s="102"/>
      <c r="S18" s="103"/>
      <c r="T18" s="102"/>
    </row>
    <row r="19" spans="1:20" x14ac:dyDescent="0.25">
      <c r="A19" s="68"/>
      <c r="B19" s="69"/>
      <c r="C19" s="37">
        <f t="shared" si="3"/>
        <v>13</v>
      </c>
      <c r="D19" s="98"/>
      <c r="E19" s="99"/>
      <c r="F19" s="83"/>
      <c r="G19" s="83"/>
      <c r="H19" s="22"/>
      <c r="I19" s="22"/>
      <c r="J19" s="22"/>
      <c r="K19" s="22"/>
      <c r="L19" s="23"/>
      <c r="M19" s="100"/>
      <c r="N19" s="22"/>
      <c r="O19" s="23"/>
      <c r="P19" s="100"/>
      <c r="Q19" s="101"/>
      <c r="R19" s="102"/>
      <c r="S19" s="103"/>
      <c r="T19" s="102"/>
    </row>
    <row r="20" spans="1:20" x14ac:dyDescent="0.25">
      <c r="A20" s="68"/>
      <c r="B20" s="69"/>
      <c r="C20" s="37">
        <f t="shared" si="3"/>
        <v>14</v>
      </c>
      <c r="D20" s="98"/>
      <c r="E20" s="99"/>
      <c r="F20" s="83"/>
      <c r="G20" s="83"/>
      <c r="H20" s="22"/>
      <c r="I20" s="22"/>
      <c r="J20" s="22"/>
      <c r="K20" s="22"/>
      <c r="L20" s="23"/>
      <c r="M20" s="100"/>
      <c r="N20" s="22"/>
      <c r="O20" s="23"/>
      <c r="P20" s="100"/>
      <c r="Q20" s="101"/>
      <c r="R20" s="102"/>
      <c r="S20" s="103"/>
      <c r="T20" s="102"/>
    </row>
    <row r="21" spans="1:20" x14ac:dyDescent="0.25">
      <c r="A21" s="68"/>
      <c r="B21" s="69"/>
      <c r="C21" s="37">
        <f t="shared" si="3"/>
        <v>15</v>
      </c>
      <c r="D21" s="98"/>
      <c r="E21" s="99"/>
      <c r="F21" s="83"/>
      <c r="G21" s="83"/>
      <c r="H21" s="22"/>
      <c r="I21" s="22"/>
      <c r="J21" s="22"/>
      <c r="K21" s="22"/>
      <c r="L21" s="23"/>
      <c r="M21" s="100"/>
      <c r="N21" s="22"/>
      <c r="O21" s="23"/>
      <c r="P21" s="100"/>
      <c r="Q21" s="101"/>
      <c r="R21" s="102"/>
      <c r="S21" s="103"/>
      <c r="T21" s="102"/>
    </row>
    <row r="22" spans="1:20" x14ac:dyDescent="0.25">
      <c r="A22" s="68"/>
      <c r="B22" s="69"/>
      <c r="C22" s="37">
        <f t="shared" si="3"/>
        <v>16</v>
      </c>
      <c r="D22" s="98"/>
      <c r="E22" s="99"/>
      <c r="F22" s="83"/>
      <c r="G22" s="83"/>
      <c r="H22" s="22"/>
      <c r="I22" s="22"/>
      <c r="J22" s="22"/>
      <c r="K22" s="22"/>
      <c r="L22" s="23"/>
      <c r="M22" s="100"/>
      <c r="N22" s="22"/>
      <c r="O22" s="23"/>
      <c r="P22" s="100"/>
      <c r="Q22" s="101"/>
      <c r="R22" s="102"/>
      <c r="S22" s="103"/>
      <c r="T22" s="102"/>
    </row>
    <row r="23" spans="1:20" x14ac:dyDescent="0.25">
      <c r="A23" s="68"/>
      <c r="B23" s="69"/>
      <c r="C23" s="37">
        <f t="shared" si="3"/>
        <v>17</v>
      </c>
      <c r="D23" s="98"/>
      <c r="E23" s="99"/>
      <c r="F23" s="83"/>
      <c r="G23" s="83"/>
      <c r="H23" s="22"/>
      <c r="I23" s="22"/>
      <c r="J23" s="22"/>
      <c r="K23" s="22"/>
      <c r="L23" s="23"/>
      <c r="M23" s="100"/>
      <c r="N23" s="22"/>
      <c r="O23" s="23"/>
      <c r="P23" s="100"/>
      <c r="Q23" s="101"/>
      <c r="R23" s="102"/>
      <c r="S23" s="103"/>
      <c r="T23" s="102"/>
    </row>
    <row r="24" spans="1:20" x14ac:dyDescent="0.25">
      <c r="A24" s="68"/>
      <c r="B24" s="69"/>
      <c r="C24" s="37">
        <f t="shared" si="3"/>
        <v>18</v>
      </c>
      <c r="D24" s="98"/>
      <c r="E24" s="99"/>
      <c r="F24" s="83"/>
      <c r="G24" s="83"/>
      <c r="H24" s="22"/>
      <c r="I24" s="22"/>
      <c r="J24" s="22"/>
      <c r="K24" s="22"/>
      <c r="L24" s="23"/>
      <c r="M24" s="100"/>
      <c r="N24" s="22"/>
      <c r="O24" s="23"/>
      <c r="P24" s="100"/>
      <c r="Q24" s="101"/>
      <c r="R24" s="102"/>
      <c r="S24" s="103"/>
      <c r="T24" s="102"/>
    </row>
    <row r="25" spans="1:20" ht="15.75" thickBot="1" x14ac:dyDescent="0.3">
      <c r="A25" s="77"/>
      <c r="B25" s="78"/>
      <c r="C25" s="37">
        <f t="shared" si="3"/>
        <v>19</v>
      </c>
      <c r="D25" s="104"/>
      <c r="E25" s="105"/>
      <c r="F25" s="85"/>
      <c r="G25" s="85"/>
      <c r="H25" s="29"/>
      <c r="I25" s="29"/>
      <c r="J25" s="29"/>
      <c r="K25" s="29"/>
      <c r="L25" s="30"/>
      <c r="M25" s="106"/>
      <c r="N25" s="29"/>
      <c r="O25" s="30"/>
      <c r="P25" s="106"/>
      <c r="Q25" s="107"/>
      <c r="R25" s="108"/>
      <c r="S25" s="109"/>
      <c r="T25" s="108"/>
    </row>
    <row r="26" spans="1:20" ht="15.75" thickBot="1" x14ac:dyDescent="0.3">
      <c r="A26" s="134"/>
      <c r="B26" s="135"/>
      <c r="C26" s="46"/>
      <c r="D26" s="47">
        <f>SUM(D15:D25)</f>
        <v>5000</v>
      </c>
      <c r="E26" s="47">
        <f t="shared" ref="E26:T26" si="4">SUM(E15:E25)</f>
        <v>-5000</v>
      </c>
      <c r="F26" s="48">
        <f t="shared" si="4"/>
        <v>0</v>
      </c>
      <c r="G26" s="48">
        <f t="shared" si="4"/>
        <v>0</v>
      </c>
      <c r="H26" s="48">
        <f t="shared" si="4"/>
        <v>0</v>
      </c>
      <c r="I26" s="48">
        <f t="shared" si="4"/>
        <v>0</v>
      </c>
      <c r="J26" s="48">
        <f t="shared" si="4"/>
        <v>0</v>
      </c>
      <c r="K26" s="48">
        <f t="shared" si="4"/>
        <v>0</v>
      </c>
      <c r="L26" s="48">
        <f t="shared" si="4"/>
        <v>0</v>
      </c>
      <c r="M26" s="47">
        <f t="shared" si="4"/>
        <v>0</v>
      </c>
      <c r="N26" s="48">
        <f t="shared" si="4"/>
        <v>0</v>
      </c>
      <c r="O26" s="48">
        <f t="shared" si="4"/>
        <v>0</v>
      </c>
      <c r="P26" s="47">
        <f t="shared" si="4"/>
        <v>0</v>
      </c>
      <c r="Q26" s="114">
        <f t="shared" si="4"/>
        <v>0</v>
      </c>
      <c r="R26" s="114">
        <f t="shared" si="4"/>
        <v>0</v>
      </c>
      <c r="S26" s="114">
        <f t="shared" si="4"/>
        <v>0</v>
      </c>
      <c r="T26" s="114">
        <f t="shared" si="4"/>
        <v>0</v>
      </c>
    </row>
    <row r="27" spans="1:20" x14ac:dyDescent="0.25">
      <c r="A27" s="136" t="s">
        <v>43</v>
      </c>
      <c r="B27" s="137"/>
      <c r="C27" s="49">
        <v>48</v>
      </c>
      <c r="D27" s="50"/>
      <c r="E27" s="51"/>
      <c r="F27" s="52"/>
      <c r="G27" s="52"/>
      <c r="H27" s="52"/>
      <c r="I27" s="52"/>
      <c r="J27" s="52"/>
      <c r="K27" s="52"/>
      <c r="L27" s="53"/>
      <c r="M27" s="54"/>
      <c r="N27" s="52"/>
      <c r="O27" s="53"/>
      <c r="P27" s="54"/>
      <c r="Q27" s="115"/>
      <c r="R27" s="116"/>
      <c r="S27" s="117"/>
      <c r="T27" s="116"/>
    </row>
    <row r="28" spans="1:20" x14ac:dyDescent="0.25">
      <c r="A28" s="68" t="s">
        <v>137</v>
      </c>
      <c r="B28" s="69" t="s">
        <v>138</v>
      </c>
      <c r="C28" s="56">
        <f>C27+1</f>
        <v>49</v>
      </c>
      <c r="D28" s="98">
        <v>5775</v>
      </c>
      <c r="E28" s="99"/>
      <c r="F28" s="83"/>
      <c r="G28" s="83"/>
      <c r="H28" s="22"/>
      <c r="I28" s="22"/>
      <c r="J28" s="22"/>
      <c r="K28" s="22"/>
      <c r="L28" s="23"/>
      <c r="M28" s="100"/>
      <c r="N28" s="22"/>
      <c r="O28" s="23"/>
      <c r="P28" s="100"/>
      <c r="Q28" s="101"/>
      <c r="R28" s="102"/>
      <c r="S28" s="103"/>
      <c r="T28" s="102"/>
    </row>
    <row r="29" spans="1:20" x14ac:dyDescent="0.25">
      <c r="A29" s="17" t="s">
        <v>44</v>
      </c>
      <c r="B29" s="18" t="s">
        <v>45</v>
      </c>
      <c r="C29" s="56">
        <f t="shared" ref="C29:C36" si="5">C28+1</f>
        <v>50</v>
      </c>
      <c r="D29" s="98"/>
      <c r="E29" s="99"/>
      <c r="F29" s="83"/>
      <c r="G29" s="83"/>
      <c r="H29" s="22"/>
      <c r="I29" s="22"/>
      <c r="J29" s="22"/>
      <c r="K29" s="22"/>
      <c r="L29" s="23"/>
      <c r="M29" s="100">
        <v>420</v>
      </c>
      <c r="N29" s="22"/>
      <c r="O29" s="23"/>
      <c r="P29" s="100"/>
      <c r="Q29" s="101"/>
      <c r="R29" s="102"/>
      <c r="S29" s="103"/>
      <c r="T29" s="102"/>
    </row>
    <row r="30" spans="1:20" x14ac:dyDescent="0.25">
      <c r="A30" s="68"/>
      <c r="B30" s="69"/>
      <c r="C30" s="56">
        <f t="shared" si="5"/>
        <v>51</v>
      </c>
      <c r="D30" s="98"/>
      <c r="E30" s="99"/>
      <c r="F30" s="83"/>
      <c r="G30" s="83"/>
      <c r="H30" s="22"/>
      <c r="I30" s="22"/>
      <c r="J30" s="22"/>
      <c r="K30" s="22"/>
      <c r="L30" s="23"/>
      <c r="M30" s="100"/>
      <c r="N30" s="22"/>
      <c r="O30" s="23"/>
      <c r="P30" s="100"/>
      <c r="Q30" s="101"/>
      <c r="R30" s="102"/>
      <c r="S30" s="103"/>
      <c r="T30" s="102"/>
    </row>
    <row r="31" spans="1:20" x14ac:dyDescent="0.25">
      <c r="A31" s="68"/>
      <c r="B31" s="69"/>
      <c r="C31" s="56">
        <f t="shared" si="5"/>
        <v>52</v>
      </c>
      <c r="D31" s="98"/>
      <c r="E31" s="99"/>
      <c r="F31" s="83"/>
      <c r="G31" s="83"/>
      <c r="H31" s="22"/>
      <c r="I31" s="22"/>
      <c r="J31" s="22"/>
      <c r="K31" s="22"/>
      <c r="L31" s="23"/>
      <c r="M31" s="100"/>
      <c r="N31" s="22"/>
      <c r="O31" s="23"/>
      <c r="P31" s="100"/>
      <c r="Q31" s="101"/>
      <c r="R31" s="102"/>
      <c r="S31" s="103"/>
      <c r="T31" s="102"/>
    </row>
    <row r="32" spans="1:20" x14ac:dyDescent="0.25">
      <c r="A32" s="68"/>
      <c r="B32" s="69"/>
      <c r="C32" s="56">
        <f t="shared" si="5"/>
        <v>53</v>
      </c>
      <c r="D32" s="98"/>
      <c r="E32" s="99"/>
      <c r="F32" s="83"/>
      <c r="G32" s="83"/>
      <c r="H32" s="22"/>
      <c r="I32" s="22"/>
      <c r="J32" s="22"/>
      <c r="K32" s="22"/>
      <c r="L32" s="23"/>
      <c r="M32" s="100"/>
      <c r="N32" s="22"/>
      <c r="O32" s="23"/>
      <c r="P32" s="100"/>
      <c r="Q32" s="101"/>
      <c r="R32" s="102"/>
      <c r="S32" s="103"/>
      <c r="T32" s="102"/>
    </row>
    <row r="33" spans="1:20" x14ac:dyDescent="0.25">
      <c r="A33" s="68"/>
      <c r="B33" s="69"/>
      <c r="C33" s="56">
        <f t="shared" si="5"/>
        <v>54</v>
      </c>
      <c r="D33" s="98"/>
      <c r="E33" s="99"/>
      <c r="F33" s="83"/>
      <c r="G33" s="83"/>
      <c r="H33" s="22"/>
      <c r="I33" s="22"/>
      <c r="J33" s="22"/>
      <c r="K33" s="22"/>
      <c r="L33" s="23"/>
      <c r="M33" s="100"/>
      <c r="N33" s="22"/>
      <c r="O33" s="23"/>
      <c r="P33" s="100"/>
      <c r="Q33" s="101"/>
      <c r="R33" s="102"/>
      <c r="S33" s="103"/>
      <c r="T33" s="102"/>
    </row>
    <row r="34" spans="1:20" x14ac:dyDescent="0.25">
      <c r="A34" s="68"/>
      <c r="B34" s="69"/>
      <c r="C34" s="56">
        <f t="shared" si="5"/>
        <v>55</v>
      </c>
      <c r="D34" s="98"/>
      <c r="E34" s="99"/>
      <c r="F34" s="83"/>
      <c r="G34" s="83"/>
      <c r="H34" s="22"/>
      <c r="I34" s="22"/>
      <c r="J34" s="22"/>
      <c r="K34" s="22"/>
      <c r="L34" s="23"/>
      <c r="M34" s="100"/>
      <c r="N34" s="22"/>
      <c r="O34" s="23"/>
      <c r="P34" s="100"/>
      <c r="Q34" s="101"/>
      <c r="R34" s="102"/>
      <c r="S34" s="103"/>
      <c r="T34" s="102"/>
    </row>
    <row r="35" spans="1:20" x14ac:dyDescent="0.25">
      <c r="A35" s="68"/>
      <c r="B35" s="69"/>
      <c r="C35" s="56">
        <f t="shared" si="5"/>
        <v>56</v>
      </c>
      <c r="D35" s="98"/>
      <c r="E35" s="99"/>
      <c r="F35" s="83"/>
      <c r="G35" s="83"/>
      <c r="H35" s="22"/>
      <c r="I35" s="22"/>
      <c r="J35" s="22"/>
      <c r="K35" s="22"/>
      <c r="L35" s="23"/>
      <c r="M35" s="100"/>
      <c r="N35" s="22"/>
      <c r="O35" s="23"/>
      <c r="P35" s="100"/>
      <c r="Q35" s="101"/>
      <c r="R35" s="102"/>
      <c r="S35" s="103"/>
      <c r="T35" s="102"/>
    </row>
    <row r="36" spans="1:20" x14ac:dyDescent="0.25">
      <c r="A36" s="68"/>
      <c r="B36" s="69"/>
      <c r="C36" s="56">
        <f t="shared" si="5"/>
        <v>57</v>
      </c>
      <c r="D36" s="98"/>
      <c r="E36" s="99"/>
      <c r="F36" s="83"/>
      <c r="G36" s="83"/>
      <c r="H36" s="22"/>
      <c r="I36" s="22"/>
      <c r="J36" s="22"/>
      <c r="K36" s="22"/>
      <c r="L36" s="23"/>
      <c r="M36" s="100"/>
      <c r="N36" s="22"/>
      <c r="O36" s="23"/>
      <c r="P36" s="100"/>
      <c r="Q36" s="101"/>
      <c r="R36" s="102"/>
      <c r="S36" s="103"/>
      <c r="T36" s="102"/>
    </row>
    <row r="37" spans="1:20" x14ac:dyDescent="0.25">
      <c r="A37" s="57"/>
      <c r="B37" s="58"/>
      <c r="C37" s="56"/>
      <c r="D37" s="59">
        <f>SUM(D27:D36)</f>
        <v>5775</v>
      </c>
      <c r="E37" s="59">
        <f t="shared" ref="E37:T37" si="6">SUM(E27:E36)</f>
        <v>0</v>
      </c>
      <c r="F37" s="60">
        <f t="shared" si="6"/>
        <v>0</v>
      </c>
      <c r="G37" s="60">
        <f t="shared" si="6"/>
        <v>0</v>
      </c>
      <c r="H37" s="60">
        <f t="shared" si="6"/>
        <v>0</v>
      </c>
      <c r="I37" s="60">
        <f t="shared" si="6"/>
        <v>0</v>
      </c>
      <c r="J37" s="60">
        <f t="shared" si="6"/>
        <v>0</v>
      </c>
      <c r="K37" s="60">
        <f t="shared" si="6"/>
        <v>0</v>
      </c>
      <c r="L37" s="60">
        <f t="shared" si="6"/>
        <v>0</v>
      </c>
      <c r="M37" s="59">
        <f t="shared" si="6"/>
        <v>420</v>
      </c>
      <c r="N37" s="60">
        <f t="shared" si="6"/>
        <v>0</v>
      </c>
      <c r="O37" s="60">
        <f t="shared" si="6"/>
        <v>0</v>
      </c>
      <c r="P37" s="59">
        <f t="shared" si="6"/>
        <v>0</v>
      </c>
      <c r="Q37" s="118">
        <f t="shared" si="6"/>
        <v>0</v>
      </c>
      <c r="R37" s="118">
        <f t="shared" si="6"/>
        <v>0</v>
      </c>
      <c r="S37" s="118">
        <f t="shared" si="6"/>
        <v>0</v>
      </c>
      <c r="T37" s="118">
        <f t="shared" si="6"/>
        <v>0</v>
      </c>
    </row>
    <row r="38" spans="1:20" ht="15.75" thickBot="1" x14ac:dyDescent="0.3">
      <c r="A38" s="61" t="s">
        <v>84</v>
      </c>
      <c r="B38" s="62">
        <f>D38+E38+F38*5+G38*3.5+M38+P38</f>
        <v>22145.160000000003</v>
      </c>
      <c r="C38" s="63" t="s">
        <v>85</v>
      </c>
      <c r="D38" s="64">
        <f>D14+D26-D37</f>
        <v>-1211</v>
      </c>
      <c r="E38" s="64">
        <f t="shared" ref="E38:T38" si="7">E14+E26-E37</f>
        <v>770</v>
      </c>
      <c r="F38" s="65">
        <f t="shared" si="7"/>
        <v>3.2000000000380169E-2</v>
      </c>
      <c r="G38" s="65">
        <f t="shared" si="7"/>
        <v>0</v>
      </c>
      <c r="H38" s="65">
        <f t="shared" si="7"/>
        <v>1449.9200000000219</v>
      </c>
      <c r="I38" s="65">
        <f t="shared" si="7"/>
        <v>1095.2989999999991</v>
      </c>
      <c r="J38" s="65">
        <f t="shared" si="7"/>
        <v>379.0699999999963</v>
      </c>
      <c r="K38" s="65">
        <f t="shared" si="7"/>
        <v>1</v>
      </c>
      <c r="L38" s="65">
        <f t="shared" si="7"/>
        <v>8340.9500000000116</v>
      </c>
      <c r="M38" s="64">
        <f t="shared" si="7"/>
        <v>19490</v>
      </c>
      <c r="N38" s="65">
        <f t="shared" si="7"/>
        <v>-42541.670000000187</v>
      </c>
      <c r="O38" s="65">
        <f t="shared" si="7"/>
        <v>0</v>
      </c>
      <c r="P38" s="64">
        <f t="shared" si="7"/>
        <v>3096</v>
      </c>
      <c r="Q38" s="119">
        <f t="shared" si="7"/>
        <v>46057.010000000038</v>
      </c>
      <c r="R38" s="119">
        <f t="shared" si="7"/>
        <v>0</v>
      </c>
      <c r="S38" s="119">
        <f t="shared" si="7"/>
        <v>60292</v>
      </c>
      <c r="T38" s="119">
        <f t="shared" si="7"/>
        <v>15064.900000000023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E9DB6-88CA-4C13-B6E3-3CDCBB0E2427}">
  <dimension ref="A1"/>
  <sheetViews>
    <sheetView rightToLeft="1" workbookViewId="0">
      <selection activeCell="I30" sqref="I30"/>
    </sheetView>
  </sheetViews>
  <sheetFormatPr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772909-B3A6-4648-9444-3328AFE59A0C}">
  <dimension ref="A1:T38"/>
  <sheetViews>
    <sheetView rightToLeft="1" workbookViewId="0">
      <selection activeCell="C11" sqref="C11"/>
    </sheetView>
  </sheetViews>
  <sheetFormatPr defaultRowHeight="15" x14ac:dyDescent="0.25"/>
  <cols>
    <col min="1" max="1" width="26.28515625" customWidth="1"/>
    <col min="2" max="2" width="27.7109375" bestFit="1" customWidth="1"/>
    <col min="3" max="3" width="6.7109375" customWidth="1"/>
    <col min="13" max="13" width="9.5703125" bestFit="1" customWidth="1"/>
    <col min="16" max="16" width="9.5703125" bestFit="1" customWidth="1"/>
  </cols>
  <sheetData>
    <row r="1" spans="1:20" x14ac:dyDescent="0.25">
      <c r="A1" s="1">
        <v>13</v>
      </c>
      <c r="B1" s="2">
        <f>'[1]1'!B1</f>
        <v>1</v>
      </c>
      <c r="C1" s="3"/>
      <c r="D1" s="121" t="s">
        <v>0</v>
      </c>
      <c r="E1" s="122"/>
      <c r="F1" s="122"/>
      <c r="G1" s="122"/>
      <c r="H1" s="122"/>
      <c r="I1" s="122"/>
      <c r="J1" s="122"/>
      <c r="K1" s="122"/>
      <c r="L1" s="123"/>
      <c r="M1" s="124" t="s">
        <v>1</v>
      </c>
      <c r="N1" s="122"/>
      <c r="O1" s="123"/>
      <c r="P1" s="124" t="s">
        <v>2</v>
      </c>
      <c r="Q1" s="122"/>
      <c r="R1" s="123"/>
      <c r="S1" s="1" t="s">
        <v>3</v>
      </c>
      <c r="T1" s="3" t="s">
        <v>4</v>
      </c>
    </row>
    <row r="2" spans="1:20" x14ac:dyDescent="0.25">
      <c r="A2" s="125">
        <f>'[1]1'!A2:B2</f>
        <v>2024</v>
      </c>
      <c r="B2" s="126"/>
      <c r="C2" s="7"/>
      <c r="D2" s="126" t="s">
        <v>5</v>
      </c>
      <c r="E2" s="127"/>
      <c r="F2" s="127"/>
      <c r="G2" s="127"/>
      <c r="H2" s="127" t="s">
        <v>6</v>
      </c>
      <c r="I2" s="127"/>
      <c r="J2" s="127"/>
      <c r="K2" s="127"/>
      <c r="L2" s="130"/>
      <c r="M2" s="12" t="s">
        <v>5</v>
      </c>
      <c r="N2" s="127" t="s">
        <v>6</v>
      </c>
      <c r="O2" s="130"/>
      <c r="P2" s="12" t="s">
        <v>5</v>
      </c>
      <c r="Q2" s="127" t="s">
        <v>6</v>
      </c>
      <c r="R2" s="130"/>
      <c r="S2" s="131" t="s">
        <v>5</v>
      </c>
      <c r="T2" s="130"/>
    </row>
    <row r="3" spans="1:20" x14ac:dyDescent="0.25">
      <c r="A3" s="12" t="s">
        <v>7</v>
      </c>
      <c r="B3" s="8" t="s">
        <v>8</v>
      </c>
      <c r="C3" s="7" t="s">
        <v>9</v>
      </c>
      <c r="D3" s="6" t="s">
        <v>10</v>
      </c>
      <c r="E3" s="8" t="s">
        <v>11</v>
      </c>
      <c r="F3" s="8" t="s">
        <v>12</v>
      </c>
      <c r="G3" s="8" t="s">
        <v>13</v>
      </c>
      <c r="H3" s="8" t="s">
        <v>14</v>
      </c>
      <c r="I3" s="8" t="s">
        <v>15</v>
      </c>
      <c r="J3" s="8" t="s">
        <v>16</v>
      </c>
      <c r="K3" s="8" t="s">
        <v>17</v>
      </c>
      <c r="L3" s="7" t="s">
        <v>18</v>
      </c>
      <c r="M3" s="12" t="s">
        <v>19</v>
      </c>
      <c r="N3" s="8" t="s">
        <v>20</v>
      </c>
      <c r="O3" s="7" t="s">
        <v>21</v>
      </c>
      <c r="P3" s="12" t="s">
        <v>22</v>
      </c>
      <c r="Q3" s="8" t="s">
        <v>23</v>
      </c>
      <c r="R3" s="7" t="s">
        <v>24</v>
      </c>
      <c r="S3" s="12" t="s">
        <v>25</v>
      </c>
      <c r="T3" s="7" t="s">
        <v>26</v>
      </c>
    </row>
    <row r="4" spans="1:20" x14ac:dyDescent="0.25">
      <c r="A4" s="12" t="s">
        <v>27</v>
      </c>
      <c r="B4" s="8" t="s">
        <v>28</v>
      </c>
      <c r="C4" s="7">
        <v>30</v>
      </c>
      <c r="D4" s="16">
        <f>'[1]12'!D38</f>
        <v>-1211</v>
      </c>
      <c r="E4" s="16">
        <f>'[1]12'!E38</f>
        <v>770</v>
      </c>
      <c r="F4" s="16">
        <f>'[1]12'!F38</f>
        <v>3.2000000000380169E-2</v>
      </c>
      <c r="G4" s="16">
        <f>'[1]12'!G38</f>
        <v>0</v>
      </c>
      <c r="H4" s="16">
        <f>'[1]12'!H38</f>
        <v>1449.9200000000219</v>
      </c>
      <c r="I4" s="16">
        <f>'[1]12'!I38</f>
        <v>1095.2989999999991</v>
      </c>
      <c r="J4" s="16">
        <f>'[1]12'!J38</f>
        <v>379.0699999999963</v>
      </c>
      <c r="K4" s="16">
        <f>'[1]12'!K38</f>
        <v>1</v>
      </c>
      <c r="L4" s="16">
        <f>'[1]12'!L38</f>
        <v>8340.9500000000116</v>
      </c>
      <c r="M4" s="16">
        <f>'[1]12'!M38</f>
        <v>19490</v>
      </c>
      <c r="N4" s="16">
        <f>'[1]12'!N38</f>
        <v>-42541.670000000187</v>
      </c>
      <c r="O4" s="16">
        <f>'[1]12'!O38</f>
        <v>0</v>
      </c>
      <c r="P4" s="16">
        <f>'[1]12'!P38</f>
        <v>3096</v>
      </c>
      <c r="Q4" s="16">
        <f>'[1]12'!Q38</f>
        <v>46057.010000000038</v>
      </c>
      <c r="R4" s="16">
        <f>'[1]12'!R38</f>
        <v>0</v>
      </c>
      <c r="S4" s="16">
        <f>'[1]12'!S38</f>
        <v>60292</v>
      </c>
      <c r="T4" s="16">
        <f>'[1]12'!T38</f>
        <v>15064.900000000023</v>
      </c>
    </row>
    <row r="5" spans="1:20" x14ac:dyDescent="0.25">
      <c r="A5" s="68" t="s">
        <v>100</v>
      </c>
      <c r="B5" s="69" t="s">
        <v>37</v>
      </c>
      <c r="C5" s="7">
        <f>C4+1</f>
        <v>31</v>
      </c>
      <c r="D5" s="82"/>
      <c r="E5" s="83"/>
      <c r="F5" s="83"/>
      <c r="G5" s="83"/>
      <c r="H5" s="22"/>
      <c r="I5" s="22"/>
      <c r="J5" s="22"/>
      <c r="K5" s="22"/>
      <c r="L5" s="23"/>
      <c r="M5" s="89"/>
      <c r="N5" s="22"/>
      <c r="O5" s="23">
        <v>64000</v>
      </c>
      <c r="P5" s="89"/>
      <c r="Q5" s="22"/>
      <c r="R5" s="23"/>
      <c r="S5" s="25"/>
      <c r="T5" s="23"/>
    </row>
    <row r="6" spans="1:20" x14ac:dyDescent="0.25">
      <c r="A6" s="68" t="s">
        <v>100</v>
      </c>
      <c r="B6" s="69" t="s">
        <v>38</v>
      </c>
      <c r="C6" s="7">
        <f t="shared" ref="C6:C13" si="0">C5+1</f>
        <v>32</v>
      </c>
      <c r="D6" s="82"/>
      <c r="E6" s="83"/>
      <c r="F6" s="83"/>
      <c r="G6" s="83"/>
      <c r="H6" s="22"/>
      <c r="I6" s="22"/>
      <c r="J6" s="22"/>
      <c r="K6" s="22"/>
      <c r="L6" s="23"/>
      <c r="M6" s="89"/>
      <c r="N6" s="22"/>
      <c r="O6" s="23"/>
      <c r="P6" s="89"/>
      <c r="Q6" s="22"/>
      <c r="R6" s="23">
        <v>11000</v>
      </c>
      <c r="S6" s="25"/>
      <c r="T6" s="23"/>
    </row>
    <row r="7" spans="1:20" x14ac:dyDescent="0.25">
      <c r="A7" s="68"/>
      <c r="B7" s="69" t="s">
        <v>37</v>
      </c>
      <c r="C7" s="7">
        <f t="shared" si="0"/>
        <v>33</v>
      </c>
      <c r="D7" s="82"/>
      <c r="E7" s="83"/>
      <c r="F7" s="83"/>
      <c r="G7" s="83"/>
      <c r="H7" s="22"/>
      <c r="I7" s="22"/>
      <c r="J7" s="22"/>
      <c r="K7" s="22"/>
      <c r="L7" s="23"/>
      <c r="M7" s="89">
        <v>4880</v>
      </c>
      <c r="N7" s="22"/>
      <c r="O7" s="23"/>
      <c r="P7" s="89"/>
      <c r="Q7" s="22"/>
      <c r="R7" s="23"/>
      <c r="S7" s="25"/>
      <c r="T7" s="23"/>
    </row>
    <row r="8" spans="1:20" x14ac:dyDescent="0.25">
      <c r="A8" s="68"/>
      <c r="B8" s="69" t="s">
        <v>37</v>
      </c>
      <c r="C8" s="7">
        <f t="shared" si="0"/>
        <v>34</v>
      </c>
      <c r="D8" s="82"/>
      <c r="E8" s="83"/>
      <c r="F8" s="83"/>
      <c r="G8" s="83"/>
      <c r="H8" s="22"/>
      <c r="I8" s="22"/>
      <c r="J8" s="22"/>
      <c r="K8" s="22"/>
      <c r="L8" s="23"/>
      <c r="M8" s="89">
        <v>100</v>
      </c>
      <c r="N8" s="22"/>
      <c r="O8" s="23"/>
      <c r="P8" s="89"/>
      <c r="Q8" s="22"/>
      <c r="R8" s="23"/>
      <c r="S8" s="25"/>
      <c r="T8" s="23"/>
    </row>
    <row r="9" spans="1:20" x14ac:dyDescent="0.25">
      <c r="A9" s="68"/>
      <c r="B9" s="69" t="s">
        <v>38</v>
      </c>
      <c r="C9" s="7">
        <f t="shared" si="0"/>
        <v>35</v>
      </c>
      <c r="D9" s="82"/>
      <c r="E9" s="83"/>
      <c r="F9" s="83"/>
      <c r="G9" s="83"/>
      <c r="H9" s="22"/>
      <c r="I9" s="22"/>
      <c r="J9" s="22"/>
      <c r="K9" s="22"/>
      <c r="L9" s="23"/>
      <c r="M9" s="89"/>
      <c r="N9" s="22"/>
      <c r="O9" s="23"/>
      <c r="P9" s="89">
        <v>610</v>
      </c>
      <c r="Q9" s="22"/>
      <c r="R9" s="23"/>
      <c r="S9" s="25"/>
      <c r="T9" s="23"/>
    </row>
    <row r="10" spans="1:20" x14ac:dyDescent="0.25">
      <c r="A10" s="68"/>
      <c r="B10" s="69"/>
      <c r="C10" s="7">
        <f t="shared" si="0"/>
        <v>36</v>
      </c>
      <c r="D10" s="82"/>
      <c r="E10" s="83"/>
      <c r="F10" s="83"/>
      <c r="G10" s="83"/>
      <c r="H10" s="22"/>
      <c r="I10" s="22"/>
      <c r="J10" s="22"/>
      <c r="K10" s="22"/>
      <c r="L10" s="23"/>
      <c r="M10" s="89"/>
      <c r="N10" s="22"/>
      <c r="O10" s="23"/>
      <c r="P10" s="89"/>
      <c r="Q10" s="22"/>
      <c r="R10" s="23"/>
      <c r="S10" s="25"/>
      <c r="T10" s="23"/>
    </row>
    <row r="11" spans="1:20" x14ac:dyDescent="0.25">
      <c r="A11" s="68"/>
      <c r="B11" s="69"/>
      <c r="C11" s="7">
        <f t="shared" si="0"/>
        <v>37</v>
      </c>
      <c r="D11" s="82"/>
      <c r="E11" s="83"/>
      <c r="F11" s="83"/>
      <c r="G11" s="83"/>
      <c r="H11" s="22"/>
      <c r="I11" s="22"/>
      <c r="J11" s="22"/>
      <c r="K11" s="22"/>
      <c r="L11" s="23"/>
      <c r="M11" s="89"/>
      <c r="N11" s="22"/>
      <c r="O11" s="23"/>
      <c r="P11" s="89"/>
      <c r="Q11" s="22"/>
      <c r="R11" s="23"/>
      <c r="S11" s="25"/>
      <c r="T11" s="23"/>
    </row>
    <row r="12" spans="1:20" x14ac:dyDescent="0.25">
      <c r="A12" s="68"/>
      <c r="B12" s="69"/>
      <c r="C12" s="7">
        <f t="shared" si="0"/>
        <v>38</v>
      </c>
      <c r="D12" s="82"/>
      <c r="E12" s="83"/>
      <c r="F12" s="83"/>
      <c r="G12" s="83"/>
      <c r="H12" s="22"/>
      <c r="I12" s="22"/>
      <c r="J12" s="22"/>
      <c r="K12" s="22"/>
      <c r="L12" s="23"/>
      <c r="M12" s="89"/>
      <c r="N12" s="22"/>
      <c r="O12" s="23"/>
      <c r="P12" s="89"/>
      <c r="Q12" s="22"/>
      <c r="R12" s="23"/>
      <c r="S12" s="25"/>
      <c r="T12" s="23"/>
    </row>
    <row r="13" spans="1:20" ht="15.75" thickBot="1" x14ac:dyDescent="0.3">
      <c r="A13" s="68"/>
      <c r="B13" s="69"/>
      <c r="C13" s="7">
        <f t="shared" si="0"/>
        <v>39</v>
      </c>
      <c r="D13" s="84"/>
      <c r="E13" s="85"/>
      <c r="F13" s="85"/>
      <c r="G13" s="85"/>
      <c r="H13" s="29"/>
      <c r="I13" s="29"/>
      <c r="J13" s="29"/>
      <c r="K13" s="29"/>
      <c r="L13" s="30"/>
      <c r="M13" s="90"/>
      <c r="N13" s="29"/>
      <c r="O13" s="30"/>
      <c r="P13" s="90"/>
      <c r="Q13" s="29"/>
      <c r="R13" s="30"/>
      <c r="S13" s="32"/>
      <c r="T13" s="30"/>
    </row>
    <row r="14" spans="1:20" ht="15.75" thickBot="1" x14ac:dyDescent="0.3">
      <c r="A14" s="125"/>
      <c r="B14" s="126"/>
      <c r="C14" s="7"/>
      <c r="D14" s="33">
        <f>SUM(D4:D13)</f>
        <v>-1211</v>
      </c>
      <c r="E14" s="34">
        <f t="shared" ref="E14:M14" si="1">SUM(E4:E13)</f>
        <v>770</v>
      </c>
      <c r="F14" s="35">
        <f t="shared" si="1"/>
        <v>3.2000000000380169E-2</v>
      </c>
      <c r="G14" s="35">
        <f t="shared" si="1"/>
        <v>0</v>
      </c>
      <c r="H14" s="35">
        <f t="shared" si="1"/>
        <v>1449.9200000000219</v>
      </c>
      <c r="I14" s="35">
        <f t="shared" si="1"/>
        <v>1095.2989999999991</v>
      </c>
      <c r="J14" s="35">
        <f t="shared" si="1"/>
        <v>379.0699999999963</v>
      </c>
      <c r="K14" s="35">
        <f t="shared" si="1"/>
        <v>1</v>
      </c>
      <c r="L14" s="36">
        <f t="shared" si="1"/>
        <v>8340.9500000000116</v>
      </c>
      <c r="M14" s="34">
        <f t="shared" si="1"/>
        <v>24470</v>
      </c>
      <c r="N14" s="35">
        <f>SUM(N4:N13)</f>
        <v>-42541.670000000187</v>
      </c>
      <c r="O14" s="35">
        <f t="shared" ref="O14:T14" si="2">SUM(O4:O13)</f>
        <v>64000</v>
      </c>
      <c r="P14" s="34">
        <f t="shared" si="2"/>
        <v>3706</v>
      </c>
      <c r="Q14" s="35">
        <f t="shared" si="2"/>
        <v>46057.010000000038</v>
      </c>
      <c r="R14" s="35">
        <f t="shared" si="2"/>
        <v>11000</v>
      </c>
      <c r="S14" s="35">
        <f t="shared" si="2"/>
        <v>60292</v>
      </c>
      <c r="T14" s="35">
        <f t="shared" si="2"/>
        <v>15064.900000000023</v>
      </c>
    </row>
    <row r="15" spans="1:20" x14ac:dyDescent="0.25">
      <c r="A15" s="86" t="s">
        <v>103</v>
      </c>
      <c r="B15" s="86" t="s">
        <v>104</v>
      </c>
      <c r="C15" s="37">
        <v>10</v>
      </c>
      <c r="D15" s="87"/>
      <c r="E15" s="40"/>
      <c r="F15" s="40"/>
      <c r="G15" s="40"/>
      <c r="H15" s="40"/>
      <c r="I15" s="40"/>
      <c r="J15" s="40"/>
      <c r="K15" s="40"/>
      <c r="L15" s="41"/>
      <c r="M15" s="43"/>
      <c r="N15" s="40"/>
      <c r="O15" s="41"/>
      <c r="P15" s="43"/>
      <c r="Q15" s="40"/>
      <c r="R15" s="41"/>
      <c r="S15" s="43"/>
      <c r="T15" s="41"/>
    </row>
    <row r="16" spans="1:20" x14ac:dyDescent="0.25">
      <c r="A16" s="68" t="s">
        <v>105</v>
      </c>
      <c r="B16" s="69" t="s">
        <v>20</v>
      </c>
      <c r="C16" s="37">
        <f>C15+1</f>
        <v>11</v>
      </c>
      <c r="D16" s="82"/>
      <c r="E16" s="83"/>
      <c r="F16" s="83"/>
      <c r="G16" s="83"/>
      <c r="H16" s="22"/>
      <c r="I16" s="22"/>
      <c r="J16" s="22"/>
      <c r="K16" s="22"/>
      <c r="L16" s="23"/>
      <c r="M16" s="89"/>
      <c r="N16" s="22">
        <v>64000</v>
      </c>
      <c r="O16" s="23">
        <v>-64000</v>
      </c>
      <c r="P16" s="89"/>
      <c r="Q16" s="22"/>
      <c r="R16" s="23"/>
      <c r="S16" s="25"/>
      <c r="T16" s="23"/>
    </row>
    <row r="17" spans="1:20" x14ac:dyDescent="0.25">
      <c r="A17" s="68" t="s">
        <v>106</v>
      </c>
      <c r="B17" s="69" t="s">
        <v>23</v>
      </c>
      <c r="C17" s="37">
        <f t="shared" ref="C17:C25" si="3">C16+1</f>
        <v>12</v>
      </c>
      <c r="D17" s="82"/>
      <c r="E17" s="83"/>
      <c r="F17" s="83"/>
      <c r="G17" s="83"/>
      <c r="H17" s="22"/>
      <c r="I17" s="22"/>
      <c r="J17" s="22"/>
      <c r="K17" s="22"/>
      <c r="L17" s="23"/>
      <c r="M17" s="89"/>
      <c r="N17" s="22"/>
      <c r="O17" s="23"/>
      <c r="P17" s="89"/>
      <c r="Q17" s="22">
        <v>11000</v>
      </c>
      <c r="R17" s="23">
        <v>-11000</v>
      </c>
      <c r="S17" s="25"/>
      <c r="T17" s="23"/>
    </row>
    <row r="18" spans="1:20" x14ac:dyDescent="0.25">
      <c r="A18" s="68" t="s">
        <v>20</v>
      </c>
      <c r="B18" s="69" t="s">
        <v>139</v>
      </c>
      <c r="C18" s="37">
        <f t="shared" si="3"/>
        <v>13</v>
      </c>
      <c r="D18" s="82"/>
      <c r="E18" s="83"/>
      <c r="F18" s="83"/>
      <c r="G18" s="83"/>
      <c r="H18" s="22">
        <v>10000</v>
      </c>
      <c r="I18" s="22"/>
      <c r="J18" s="22"/>
      <c r="K18" s="22"/>
      <c r="L18" s="23"/>
      <c r="M18" s="89"/>
      <c r="N18" s="22">
        <v>-10000</v>
      </c>
      <c r="O18" s="23"/>
      <c r="P18" s="89"/>
      <c r="Q18" s="22"/>
      <c r="R18" s="23"/>
      <c r="S18" s="25"/>
      <c r="T18" s="23"/>
    </row>
    <row r="19" spans="1:20" x14ac:dyDescent="0.25">
      <c r="A19" s="68"/>
      <c r="B19" s="69"/>
      <c r="C19" s="37">
        <f t="shared" si="3"/>
        <v>14</v>
      </c>
      <c r="D19" s="82"/>
      <c r="E19" s="83"/>
      <c r="F19" s="83"/>
      <c r="G19" s="83"/>
      <c r="H19" s="22"/>
      <c r="I19" s="22"/>
      <c r="J19" s="22"/>
      <c r="K19" s="22"/>
      <c r="L19" s="23"/>
      <c r="M19" s="89"/>
      <c r="N19" s="22"/>
      <c r="O19" s="23"/>
      <c r="P19" s="89"/>
      <c r="Q19" s="22"/>
      <c r="R19" s="23"/>
      <c r="S19" s="25"/>
      <c r="T19" s="23"/>
    </row>
    <row r="20" spans="1:20" x14ac:dyDescent="0.25">
      <c r="A20" s="68"/>
      <c r="B20" s="69"/>
      <c r="C20" s="37">
        <f t="shared" si="3"/>
        <v>15</v>
      </c>
      <c r="D20" s="82"/>
      <c r="E20" s="83"/>
      <c r="F20" s="83"/>
      <c r="G20" s="83"/>
      <c r="H20" s="22"/>
      <c r="I20" s="22"/>
      <c r="J20" s="22"/>
      <c r="K20" s="22"/>
      <c r="L20" s="23"/>
      <c r="M20" s="89"/>
      <c r="N20" s="22"/>
      <c r="O20" s="23"/>
      <c r="P20" s="89"/>
      <c r="Q20" s="22"/>
      <c r="R20" s="23"/>
      <c r="S20" s="25"/>
      <c r="T20" s="23"/>
    </row>
    <row r="21" spans="1:20" x14ac:dyDescent="0.25">
      <c r="A21" s="68"/>
      <c r="B21" s="69"/>
      <c r="C21" s="37">
        <f t="shared" si="3"/>
        <v>16</v>
      </c>
      <c r="D21" s="82"/>
      <c r="E21" s="83"/>
      <c r="F21" s="83"/>
      <c r="G21" s="83"/>
      <c r="H21" s="22"/>
      <c r="I21" s="22"/>
      <c r="J21" s="22"/>
      <c r="K21" s="22"/>
      <c r="L21" s="23"/>
      <c r="M21" s="89"/>
      <c r="N21" s="22"/>
      <c r="O21" s="23"/>
      <c r="P21" s="89"/>
      <c r="Q21" s="22"/>
      <c r="R21" s="23"/>
      <c r="S21" s="25"/>
      <c r="T21" s="23"/>
    </row>
    <row r="22" spans="1:20" x14ac:dyDescent="0.25">
      <c r="A22" s="68"/>
      <c r="B22" s="69"/>
      <c r="C22" s="37">
        <f t="shared" si="3"/>
        <v>17</v>
      </c>
      <c r="D22" s="82"/>
      <c r="E22" s="83"/>
      <c r="F22" s="83"/>
      <c r="G22" s="83"/>
      <c r="H22" s="22"/>
      <c r="I22" s="22"/>
      <c r="J22" s="22"/>
      <c r="K22" s="22"/>
      <c r="L22" s="23"/>
      <c r="M22" s="89"/>
      <c r="N22" s="22"/>
      <c r="O22" s="23"/>
      <c r="P22" s="89"/>
      <c r="Q22" s="22"/>
      <c r="R22" s="23"/>
      <c r="S22" s="25"/>
      <c r="T22" s="23"/>
    </row>
    <row r="23" spans="1:20" x14ac:dyDescent="0.25">
      <c r="A23" s="68"/>
      <c r="B23" s="69"/>
      <c r="C23" s="37">
        <f t="shared" si="3"/>
        <v>18</v>
      </c>
      <c r="D23" s="82"/>
      <c r="E23" s="83"/>
      <c r="F23" s="83"/>
      <c r="G23" s="83"/>
      <c r="H23" s="22"/>
      <c r="I23" s="22"/>
      <c r="J23" s="22"/>
      <c r="K23" s="22"/>
      <c r="L23" s="23"/>
      <c r="M23" s="89"/>
      <c r="N23" s="22"/>
      <c r="O23" s="23"/>
      <c r="P23" s="89"/>
      <c r="Q23" s="22"/>
      <c r="R23" s="23"/>
      <c r="S23" s="25"/>
      <c r="T23" s="23"/>
    </row>
    <row r="24" spans="1:20" x14ac:dyDescent="0.25">
      <c r="A24" s="68"/>
      <c r="B24" s="69"/>
      <c r="C24" s="37">
        <f t="shared" si="3"/>
        <v>19</v>
      </c>
      <c r="D24" s="82"/>
      <c r="E24" s="83"/>
      <c r="F24" s="83"/>
      <c r="G24" s="83"/>
      <c r="H24" s="22"/>
      <c r="I24" s="22"/>
      <c r="J24" s="22"/>
      <c r="K24" s="22"/>
      <c r="L24" s="23"/>
      <c r="M24" s="89"/>
      <c r="N24" s="22"/>
      <c r="O24" s="23"/>
      <c r="P24" s="89"/>
      <c r="Q24" s="22"/>
      <c r="R24" s="23"/>
      <c r="S24" s="25"/>
      <c r="T24" s="23"/>
    </row>
    <row r="25" spans="1:20" ht="15.75" thickBot="1" x14ac:dyDescent="0.3">
      <c r="A25" s="77"/>
      <c r="B25" s="78"/>
      <c r="C25" s="37">
        <f t="shared" si="3"/>
        <v>20</v>
      </c>
      <c r="D25" s="84"/>
      <c r="E25" s="85"/>
      <c r="F25" s="85"/>
      <c r="G25" s="85"/>
      <c r="H25" s="29"/>
      <c r="I25" s="29"/>
      <c r="J25" s="29"/>
      <c r="K25" s="29"/>
      <c r="L25" s="30"/>
      <c r="M25" s="90"/>
      <c r="N25" s="29"/>
      <c r="O25" s="30"/>
      <c r="P25" s="90"/>
      <c r="Q25" s="29"/>
      <c r="R25" s="30"/>
      <c r="S25" s="32"/>
      <c r="T25" s="30"/>
    </row>
    <row r="26" spans="1:20" ht="15.75" thickBot="1" x14ac:dyDescent="0.3">
      <c r="A26" s="134"/>
      <c r="B26" s="135"/>
      <c r="C26" s="46"/>
      <c r="D26" s="48">
        <f>SUM(D15:D25)</f>
        <v>0</v>
      </c>
      <c r="E26" s="48">
        <f t="shared" ref="E26:T26" si="4">SUM(E15:E25)</f>
        <v>0</v>
      </c>
      <c r="F26" s="48">
        <f t="shared" si="4"/>
        <v>0</v>
      </c>
      <c r="G26" s="48">
        <f t="shared" si="4"/>
        <v>0</v>
      </c>
      <c r="H26" s="48">
        <f t="shared" si="4"/>
        <v>10000</v>
      </c>
      <c r="I26" s="48">
        <f t="shared" si="4"/>
        <v>0</v>
      </c>
      <c r="J26" s="48">
        <f t="shared" si="4"/>
        <v>0</v>
      </c>
      <c r="K26" s="48">
        <f t="shared" si="4"/>
        <v>0</v>
      </c>
      <c r="L26" s="48">
        <f t="shared" si="4"/>
        <v>0</v>
      </c>
      <c r="M26" s="48">
        <f t="shared" si="4"/>
        <v>0</v>
      </c>
      <c r="N26" s="48">
        <f t="shared" si="4"/>
        <v>54000</v>
      </c>
      <c r="O26" s="48">
        <f t="shared" si="4"/>
        <v>-64000</v>
      </c>
      <c r="P26" s="48">
        <f t="shared" si="4"/>
        <v>0</v>
      </c>
      <c r="Q26" s="48">
        <f t="shared" si="4"/>
        <v>11000</v>
      </c>
      <c r="R26" s="48">
        <f t="shared" si="4"/>
        <v>-11000</v>
      </c>
      <c r="S26" s="48">
        <f t="shared" si="4"/>
        <v>0</v>
      </c>
      <c r="T26" s="48">
        <f t="shared" si="4"/>
        <v>0</v>
      </c>
    </row>
    <row r="27" spans="1:20" x14ac:dyDescent="0.25">
      <c r="A27" s="136" t="s">
        <v>43</v>
      </c>
      <c r="B27" s="137"/>
      <c r="C27" s="49">
        <v>50</v>
      </c>
      <c r="D27" s="88"/>
      <c r="E27" s="52"/>
      <c r="F27" s="52"/>
      <c r="G27" s="52"/>
      <c r="H27" s="52"/>
      <c r="I27" s="52"/>
      <c r="J27" s="52"/>
      <c r="K27" s="52"/>
      <c r="L27" s="53"/>
      <c r="M27" s="55"/>
      <c r="N27" s="52"/>
      <c r="O27" s="53"/>
      <c r="P27" s="55"/>
      <c r="Q27" s="52"/>
      <c r="R27" s="53"/>
      <c r="S27" s="55"/>
      <c r="T27" s="53"/>
    </row>
    <row r="28" spans="1:20" x14ac:dyDescent="0.25">
      <c r="A28" s="68" t="s">
        <v>140</v>
      </c>
      <c r="B28" s="69" t="s">
        <v>141</v>
      </c>
      <c r="C28" s="56">
        <f>C27+1</f>
        <v>51</v>
      </c>
      <c r="D28" s="82"/>
      <c r="E28" s="83"/>
      <c r="F28" s="83"/>
      <c r="G28" s="83"/>
      <c r="H28" s="22"/>
      <c r="I28" s="22"/>
      <c r="J28" s="22"/>
      <c r="K28" s="22"/>
      <c r="L28" s="23"/>
      <c r="M28" s="89"/>
      <c r="N28" s="22"/>
      <c r="O28" s="23"/>
      <c r="P28" s="89"/>
      <c r="Q28" s="22"/>
      <c r="R28" s="23"/>
      <c r="S28" s="25"/>
      <c r="T28" s="23">
        <v>960</v>
      </c>
    </row>
    <row r="29" spans="1:20" x14ac:dyDescent="0.25">
      <c r="A29" s="68" t="s">
        <v>48</v>
      </c>
      <c r="B29" s="69" t="s">
        <v>141</v>
      </c>
      <c r="C29" s="56">
        <f t="shared" ref="C29:C36" si="5">C28+1</f>
        <v>52</v>
      </c>
      <c r="D29" s="82"/>
      <c r="E29" s="83"/>
      <c r="F29" s="83"/>
      <c r="G29" s="83"/>
      <c r="H29" s="22"/>
      <c r="I29" s="22"/>
      <c r="J29" s="22"/>
      <c r="K29" s="22"/>
      <c r="L29" s="23"/>
      <c r="M29" s="89"/>
      <c r="N29" s="22"/>
      <c r="O29" s="23"/>
      <c r="P29" s="89"/>
      <c r="Q29" s="22"/>
      <c r="R29" s="23"/>
      <c r="S29" s="25"/>
      <c r="T29" s="23">
        <v>960</v>
      </c>
    </row>
    <row r="30" spans="1:20" x14ac:dyDescent="0.25">
      <c r="A30" s="68" t="s">
        <v>51</v>
      </c>
      <c r="B30" s="69" t="s">
        <v>142</v>
      </c>
      <c r="C30" s="56">
        <f t="shared" si="5"/>
        <v>53</v>
      </c>
      <c r="D30" s="82"/>
      <c r="E30" s="83"/>
      <c r="F30" s="83"/>
      <c r="G30" s="83"/>
      <c r="H30" s="22"/>
      <c r="I30" s="22"/>
      <c r="J30" s="22"/>
      <c r="K30" s="22"/>
      <c r="L30" s="23"/>
      <c r="M30" s="89"/>
      <c r="N30" s="22"/>
      <c r="O30" s="23"/>
      <c r="P30" s="89"/>
      <c r="Q30" s="22"/>
      <c r="R30" s="23"/>
      <c r="S30" s="25"/>
      <c r="T30" s="23">
        <v>2600</v>
      </c>
    </row>
    <row r="31" spans="1:20" x14ac:dyDescent="0.25">
      <c r="A31" s="68" t="s">
        <v>143</v>
      </c>
      <c r="B31" s="69" t="s">
        <v>144</v>
      </c>
      <c r="C31" s="56">
        <f t="shared" si="5"/>
        <v>54</v>
      </c>
      <c r="D31" s="82">
        <v>300</v>
      </c>
      <c r="E31" s="83"/>
      <c r="F31" s="83"/>
      <c r="G31" s="83"/>
      <c r="H31" s="22"/>
      <c r="I31" s="22"/>
      <c r="J31" s="22"/>
      <c r="K31" s="22"/>
      <c r="L31" s="23"/>
      <c r="M31" s="89"/>
      <c r="N31" s="22"/>
      <c r="O31" s="23"/>
      <c r="P31" s="89"/>
      <c r="Q31" s="22"/>
      <c r="R31" s="23"/>
      <c r="S31" s="25"/>
      <c r="T31" s="23"/>
    </row>
    <row r="32" spans="1:20" x14ac:dyDescent="0.25">
      <c r="A32" s="68"/>
      <c r="B32" s="69"/>
      <c r="C32" s="56">
        <f t="shared" si="5"/>
        <v>55</v>
      </c>
      <c r="D32" s="82"/>
      <c r="E32" s="83"/>
      <c r="F32" s="83"/>
      <c r="G32" s="83"/>
      <c r="H32" s="22"/>
      <c r="I32" s="22"/>
      <c r="J32" s="22"/>
      <c r="K32" s="22"/>
      <c r="L32" s="23"/>
      <c r="M32" s="89"/>
      <c r="N32" s="22"/>
      <c r="O32" s="23"/>
      <c r="P32" s="89"/>
      <c r="Q32" s="22"/>
      <c r="R32" s="23"/>
      <c r="S32" s="25"/>
      <c r="T32" s="23"/>
    </row>
    <row r="33" spans="1:20" x14ac:dyDescent="0.25">
      <c r="A33" s="68"/>
      <c r="B33" s="69"/>
      <c r="C33" s="56">
        <f t="shared" si="5"/>
        <v>56</v>
      </c>
      <c r="D33" s="82"/>
      <c r="E33" s="83"/>
      <c r="F33" s="83"/>
      <c r="G33" s="83"/>
      <c r="H33" s="22"/>
      <c r="I33" s="22"/>
      <c r="J33" s="22"/>
      <c r="K33" s="22"/>
      <c r="L33" s="23"/>
      <c r="M33" s="89"/>
      <c r="N33" s="22"/>
      <c r="O33" s="23"/>
      <c r="P33" s="89"/>
      <c r="Q33" s="22"/>
      <c r="R33" s="23"/>
      <c r="S33" s="25"/>
      <c r="T33" s="23"/>
    </row>
    <row r="34" spans="1:20" x14ac:dyDescent="0.25">
      <c r="A34" s="68"/>
      <c r="B34" s="69"/>
      <c r="C34" s="56">
        <f t="shared" si="5"/>
        <v>57</v>
      </c>
      <c r="D34" s="82"/>
      <c r="E34" s="83"/>
      <c r="F34" s="83"/>
      <c r="G34" s="83"/>
      <c r="H34" s="22"/>
      <c r="I34" s="22"/>
      <c r="J34" s="22"/>
      <c r="K34" s="22"/>
      <c r="L34" s="23"/>
      <c r="M34" s="89"/>
      <c r="N34" s="22"/>
      <c r="O34" s="23"/>
      <c r="P34" s="89"/>
      <c r="Q34" s="22"/>
      <c r="R34" s="23"/>
      <c r="S34" s="25"/>
      <c r="T34" s="23"/>
    </row>
    <row r="35" spans="1:20" x14ac:dyDescent="0.25">
      <c r="A35" s="68"/>
      <c r="B35" s="69"/>
      <c r="C35" s="56">
        <f t="shared" si="5"/>
        <v>58</v>
      </c>
      <c r="D35" s="82"/>
      <c r="E35" s="83"/>
      <c r="F35" s="83"/>
      <c r="G35" s="83"/>
      <c r="H35" s="22"/>
      <c r="I35" s="22"/>
      <c r="J35" s="22"/>
      <c r="K35" s="22"/>
      <c r="L35" s="23"/>
      <c r="M35" s="89"/>
      <c r="N35" s="22"/>
      <c r="O35" s="23"/>
      <c r="P35" s="89"/>
      <c r="Q35" s="22"/>
      <c r="R35" s="23"/>
      <c r="S35" s="25"/>
      <c r="T35" s="23"/>
    </row>
    <row r="36" spans="1:20" x14ac:dyDescent="0.25">
      <c r="A36" s="68"/>
      <c r="B36" s="69"/>
      <c r="C36" s="56">
        <f t="shared" si="5"/>
        <v>59</v>
      </c>
      <c r="D36" s="82"/>
      <c r="E36" s="83"/>
      <c r="F36" s="83"/>
      <c r="G36" s="83"/>
      <c r="H36" s="22"/>
      <c r="I36" s="22"/>
      <c r="J36" s="22"/>
      <c r="K36" s="22"/>
      <c r="L36" s="23"/>
      <c r="M36" s="89"/>
      <c r="N36" s="22"/>
      <c r="O36" s="23"/>
      <c r="P36" s="89"/>
      <c r="Q36" s="22"/>
      <c r="R36" s="23"/>
      <c r="S36" s="25"/>
      <c r="T36" s="23"/>
    </row>
    <row r="37" spans="1:20" x14ac:dyDescent="0.25">
      <c r="A37" s="57"/>
      <c r="B37" s="58"/>
      <c r="C37" s="56"/>
      <c r="D37" s="60">
        <f>SUM(D27:D36)</f>
        <v>300</v>
      </c>
      <c r="E37" s="60">
        <f t="shared" ref="E37:T37" si="6">SUM(E27:E36)</f>
        <v>0</v>
      </c>
      <c r="F37" s="60">
        <f t="shared" si="6"/>
        <v>0</v>
      </c>
      <c r="G37" s="60">
        <f t="shared" si="6"/>
        <v>0</v>
      </c>
      <c r="H37" s="60">
        <f t="shared" si="6"/>
        <v>0</v>
      </c>
      <c r="I37" s="60">
        <f t="shared" si="6"/>
        <v>0</v>
      </c>
      <c r="J37" s="60">
        <f t="shared" si="6"/>
        <v>0</v>
      </c>
      <c r="K37" s="60">
        <f t="shared" si="6"/>
        <v>0</v>
      </c>
      <c r="L37" s="60">
        <f t="shared" si="6"/>
        <v>0</v>
      </c>
      <c r="M37" s="60">
        <f t="shared" si="6"/>
        <v>0</v>
      </c>
      <c r="N37" s="60">
        <f t="shared" si="6"/>
        <v>0</v>
      </c>
      <c r="O37" s="60">
        <f t="shared" si="6"/>
        <v>0</v>
      </c>
      <c r="P37" s="60">
        <f t="shared" si="6"/>
        <v>0</v>
      </c>
      <c r="Q37" s="60">
        <f t="shared" si="6"/>
        <v>0</v>
      </c>
      <c r="R37" s="60">
        <f t="shared" si="6"/>
        <v>0</v>
      </c>
      <c r="S37" s="60">
        <f t="shared" si="6"/>
        <v>0</v>
      </c>
      <c r="T37" s="60">
        <f t="shared" si="6"/>
        <v>4520</v>
      </c>
    </row>
    <row r="38" spans="1:20" ht="15.75" thickBot="1" x14ac:dyDescent="0.3">
      <c r="A38" s="61" t="s">
        <v>84</v>
      </c>
      <c r="B38" s="62">
        <f>D38+E38+F38*5+G38*3.5+M38+P38</f>
        <v>27435.160000000003</v>
      </c>
      <c r="C38" s="63" t="s">
        <v>85</v>
      </c>
      <c r="D38" s="65">
        <f>D14+D26-D37</f>
        <v>-1511</v>
      </c>
      <c r="E38" s="65">
        <f t="shared" ref="E38:T38" si="7">E14+E26-E37</f>
        <v>770</v>
      </c>
      <c r="F38" s="65">
        <f t="shared" si="7"/>
        <v>3.2000000000380169E-2</v>
      </c>
      <c r="G38" s="65">
        <f t="shared" si="7"/>
        <v>0</v>
      </c>
      <c r="H38" s="65">
        <f t="shared" si="7"/>
        <v>11449.920000000022</v>
      </c>
      <c r="I38" s="65">
        <f t="shared" si="7"/>
        <v>1095.2989999999991</v>
      </c>
      <c r="J38" s="65">
        <f t="shared" si="7"/>
        <v>379.0699999999963</v>
      </c>
      <c r="K38" s="65">
        <f t="shared" si="7"/>
        <v>1</v>
      </c>
      <c r="L38" s="65">
        <f t="shared" si="7"/>
        <v>8340.9500000000116</v>
      </c>
      <c r="M38" s="65">
        <f t="shared" si="7"/>
        <v>24470</v>
      </c>
      <c r="N38" s="65">
        <f t="shared" si="7"/>
        <v>11458.329999999813</v>
      </c>
      <c r="O38" s="65">
        <f t="shared" si="7"/>
        <v>0</v>
      </c>
      <c r="P38" s="65">
        <f t="shared" si="7"/>
        <v>3706</v>
      </c>
      <c r="Q38" s="65">
        <f t="shared" si="7"/>
        <v>57057.010000000038</v>
      </c>
      <c r="R38" s="65">
        <f t="shared" si="7"/>
        <v>0</v>
      </c>
      <c r="S38" s="65">
        <f t="shared" si="7"/>
        <v>60292</v>
      </c>
      <c r="T38" s="65">
        <f t="shared" si="7"/>
        <v>10544.900000000023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E3669-B9CB-4BF7-BC0C-BABA69FEBC9B}">
  <dimension ref="A1:T38"/>
  <sheetViews>
    <sheetView rightToLeft="1" workbookViewId="0">
      <selection activeCell="B10" sqref="B10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13" max="13" width="9.5703125" bestFit="1" customWidth="1"/>
    <col min="16" max="16" width="9.5703125" bestFit="1" customWidth="1"/>
  </cols>
  <sheetData>
    <row r="1" spans="1:20" x14ac:dyDescent="0.25">
      <c r="A1" s="1">
        <v>14</v>
      </c>
      <c r="B1" s="2">
        <f>'[1]1'!B1</f>
        <v>1</v>
      </c>
      <c r="C1" s="3"/>
      <c r="D1" s="121" t="s">
        <v>0</v>
      </c>
      <c r="E1" s="122"/>
      <c r="F1" s="122"/>
      <c r="G1" s="122"/>
      <c r="H1" s="122"/>
      <c r="I1" s="122"/>
      <c r="J1" s="122"/>
      <c r="K1" s="122"/>
      <c r="L1" s="123"/>
      <c r="M1" s="124" t="s">
        <v>1</v>
      </c>
      <c r="N1" s="122"/>
      <c r="O1" s="123"/>
      <c r="P1" s="124" t="s">
        <v>2</v>
      </c>
      <c r="Q1" s="122"/>
      <c r="R1" s="123"/>
      <c r="S1" s="1" t="s">
        <v>3</v>
      </c>
      <c r="T1" s="3" t="s">
        <v>4</v>
      </c>
    </row>
    <row r="2" spans="1:20" x14ac:dyDescent="0.25">
      <c r="A2" s="125">
        <f>'[1]1'!A2:B2</f>
        <v>2024</v>
      </c>
      <c r="B2" s="126"/>
      <c r="C2" s="7"/>
      <c r="D2" s="126" t="s">
        <v>5</v>
      </c>
      <c r="E2" s="127"/>
      <c r="F2" s="127"/>
      <c r="G2" s="127"/>
      <c r="H2" s="127" t="s">
        <v>6</v>
      </c>
      <c r="I2" s="127"/>
      <c r="J2" s="127"/>
      <c r="K2" s="127"/>
      <c r="L2" s="130"/>
      <c r="M2" s="12" t="s">
        <v>5</v>
      </c>
      <c r="N2" s="127" t="s">
        <v>6</v>
      </c>
      <c r="O2" s="130"/>
      <c r="P2" s="12" t="s">
        <v>5</v>
      </c>
      <c r="Q2" s="127" t="s">
        <v>6</v>
      </c>
      <c r="R2" s="130"/>
      <c r="S2" s="131" t="s">
        <v>5</v>
      </c>
      <c r="T2" s="130"/>
    </row>
    <row r="3" spans="1:20" x14ac:dyDescent="0.25">
      <c r="A3" s="12" t="s">
        <v>7</v>
      </c>
      <c r="B3" s="8" t="s">
        <v>8</v>
      </c>
      <c r="C3" s="7" t="s">
        <v>9</v>
      </c>
      <c r="D3" s="6" t="s">
        <v>10</v>
      </c>
      <c r="E3" s="8" t="s">
        <v>11</v>
      </c>
      <c r="F3" s="8" t="s">
        <v>12</v>
      </c>
      <c r="G3" s="8" t="s">
        <v>13</v>
      </c>
      <c r="H3" s="8" t="s">
        <v>14</v>
      </c>
      <c r="I3" s="8" t="s">
        <v>15</v>
      </c>
      <c r="J3" s="8" t="s">
        <v>16</v>
      </c>
      <c r="K3" s="8" t="s">
        <v>17</v>
      </c>
      <c r="L3" s="7" t="s">
        <v>18</v>
      </c>
      <c r="M3" s="12" t="s">
        <v>19</v>
      </c>
      <c r="N3" s="8" t="s">
        <v>20</v>
      </c>
      <c r="O3" s="7" t="s">
        <v>21</v>
      </c>
      <c r="P3" s="12" t="s">
        <v>22</v>
      </c>
      <c r="Q3" s="8" t="s">
        <v>23</v>
      </c>
      <c r="R3" s="7" t="s">
        <v>24</v>
      </c>
      <c r="S3" s="12" t="s">
        <v>25</v>
      </c>
      <c r="T3" s="7" t="s">
        <v>26</v>
      </c>
    </row>
    <row r="4" spans="1:20" x14ac:dyDescent="0.25">
      <c r="A4" s="12" t="s">
        <v>27</v>
      </c>
      <c r="B4" s="8" t="s">
        <v>28</v>
      </c>
      <c r="C4" s="7">
        <v>35</v>
      </c>
      <c r="D4" s="16">
        <f>'[1]13'!D38</f>
        <v>-1511</v>
      </c>
      <c r="E4" s="16">
        <f>'[1]13'!E38</f>
        <v>770</v>
      </c>
      <c r="F4" s="16">
        <f>'[1]13'!F38</f>
        <v>3.2000000000380169E-2</v>
      </c>
      <c r="G4" s="16">
        <f>'[1]13'!G38</f>
        <v>0</v>
      </c>
      <c r="H4" s="16">
        <f>'[1]13'!H38</f>
        <v>11449.920000000022</v>
      </c>
      <c r="I4" s="16">
        <f>'[1]13'!I38</f>
        <v>1095.2989999999991</v>
      </c>
      <c r="J4" s="16">
        <f>'[1]13'!J38</f>
        <v>379.0699999999963</v>
      </c>
      <c r="K4" s="16">
        <f>'[1]13'!K38</f>
        <v>1</v>
      </c>
      <c r="L4" s="16">
        <f>'[1]13'!L38</f>
        <v>8340.9500000000116</v>
      </c>
      <c r="M4" s="16">
        <f>'[1]13'!M38</f>
        <v>24470</v>
      </c>
      <c r="N4" s="16">
        <f>'[1]13'!N38</f>
        <v>11458.329999999813</v>
      </c>
      <c r="O4" s="16">
        <f>'[1]13'!O38</f>
        <v>0</v>
      </c>
      <c r="P4" s="16">
        <f>'[1]13'!P38</f>
        <v>3706</v>
      </c>
      <c r="Q4" s="16">
        <f>'[1]13'!Q38</f>
        <v>57057.010000000038</v>
      </c>
      <c r="R4" s="16">
        <f>'[1]13'!R38</f>
        <v>0</v>
      </c>
      <c r="S4" s="16">
        <f>'[1]13'!S38</f>
        <v>60292</v>
      </c>
      <c r="T4" s="16">
        <f>'[1]13'!T38</f>
        <v>10544.900000000023</v>
      </c>
    </row>
    <row r="5" spans="1:20" x14ac:dyDescent="0.25">
      <c r="A5" s="68"/>
      <c r="B5" s="69" t="s">
        <v>37</v>
      </c>
      <c r="C5" s="7">
        <f>C4+1</f>
        <v>36</v>
      </c>
      <c r="D5" s="82"/>
      <c r="E5" s="83"/>
      <c r="F5" s="83"/>
      <c r="G5" s="83"/>
      <c r="H5" s="22"/>
      <c r="I5" s="22"/>
      <c r="J5" s="22"/>
      <c r="K5" s="22"/>
      <c r="L5" s="23"/>
      <c r="M5" s="89">
        <v>8900</v>
      </c>
      <c r="N5" s="22"/>
      <c r="O5" s="23"/>
      <c r="P5" s="89"/>
      <c r="Q5" s="22"/>
      <c r="R5" s="23"/>
      <c r="S5" s="25"/>
      <c r="T5" s="23"/>
    </row>
    <row r="6" spans="1:20" x14ac:dyDescent="0.25">
      <c r="A6" s="68"/>
      <c r="B6" s="69" t="s">
        <v>37</v>
      </c>
      <c r="C6" s="7">
        <f t="shared" ref="C6:C13" si="0">C5+1</f>
        <v>37</v>
      </c>
      <c r="D6" s="82"/>
      <c r="E6" s="83"/>
      <c r="F6" s="83"/>
      <c r="G6" s="83"/>
      <c r="H6" s="22"/>
      <c r="I6" s="22"/>
      <c r="J6" s="22"/>
      <c r="K6" s="22"/>
      <c r="L6" s="23"/>
      <c r="M6" s="89">
        <v>150</v>
      </c>
      <c r="N6" s="22"/>
      <c r="O6" s="23"/>
      <c r="P6" s="89"/>
      <c r="Q6" s="22"/>
      <c r="R6" s="23"/>
      <c r="S6" s="25"/>
      <c r="T6" s="23"/>
    </row>
    <row r="7" spans="1:20" x14ac:dyDescent="0.25">
      <c r="A7" s="68"/>
      <c r="B7" s="69" t="s">
        <v>38</v>
      </c>
      <c r="C7" s="7">
        <f t="shared" si="0"/>
        <v>38</v>
      </c>
      <c r="D7" s="82"/>
      <c r="E7" s="83"/>
      <c r="F7" s="83"/>
      <c r="G7" s="83"/>
      <c r="H7" s="22"/>
      <c r="I7" s="22"/>
      <c r="J7" s="22"/>
      <c r="K7" s="22"/>
      <c r="L7" s="23"/>
      <c r="M7" s="89"/>
      <c r="N7" s="22"/>
      <c r="O7" s="23"/>
      <c r="P7" s="89">
        <v>1500</v>
      </c>
      <c r="Q7" s="22"/>
      <c r="R7" s="23"/>
      <c r="S7" s="25"/>
      <c r="T7" s="23"/>
    </row>
    <row r="8" spans="1:20" x14ac:dyDescent="0.25">
      <c r="A8" s="68"/>
      <c r="B8" s="69"/>
      <c r="C8" s="7">
        <f t="shared" si="0"/>
        <v>39</v>
      </c>
      <c r="D8" s="82"/>
      <c r="E8" s="83"/>
      <c r="F8" s="83"/>
      <c r="G8" s="83"/>
      <c r="H8" s="22"/>
      <c r="I8" s="22"/>
      <c r="J8" s="22"/>
      <c r="K8" s="22"/>
      <c r="L8" s="23"/>
      <c r="M8" s="89"/>
      <c r="N8" s="22"/>
      <c r="O8" s="23"/>
      <c r="P8" s="89"/>
      <c r="Q8" s="22"/>
      <c r="R8" s="23"/>
      <c r="S8" s="25"/>
      <c r="T8" s="23"/>
    </row>
    <row r="9" spans="1:20" x14ac:dyDescent="0.25">
      <c r="A9" s="68"/>
      <c r="B9" s="69"/>
      <c r="C9" s="7">
        <f t="shared" si="0"/>
        <v>40</v>
      </c>
      <c r="D9" s="82"/>
      <c r="E9" s="83"/>
      <c r="F9" s="83"/>
      <c r="G9" s="83"/>
      <c r="H9" s="22"/>
      <c r="I9" s="22"/>
      <c r="J9" s="22"/>
      <c r="K9" s="22"/>
      <c r="L9" s="23"/>
      <c r="M9" s="89"/>
      <c r="N9" s="22"/>
      <c r="O9" s="23"/>
      <c r="P9" s="89"/>
      <c r="Q9" s="22"/>
      <c r="R9" s="23"/>
      <c r="S9" s="25"/>
      <c r="T9" s="23"/>
    </row>
    <row r="10" spans="1:20" x14ac:dyDescent="0.25">
      <c r="A10" s="68"/>
      <c r="B10" s="69"/>
      <c r="C10" s="7">
        <f t="shared" si="0"/>
        <v>41</v>
      </c>
      <c r="D10" s="82"/>
      <c r="E10" s="83"/>
      <c r="F10" s="83"/>
      <c r="G10" s="83"/>
      <c r="H10" s="22"/>
      <c r="I10" s="22"/>
      <c r="J10" s="22"/>
      <c r="K10" s="22"/>
      <c r="L10" s="23"/>
      <c r="M10" s="89"/>
      <c r="N10" s="22"/>
      <c r="O10" s="23"/>
      <c r="P10" s="89"/>
      <c r="Q10" s="22"/>
      <c r="R10" s="23"/>
      <c r="S10" s="25"/>
      <c r="T10" s="23"/>
    </row>
    <row r="11" spans="1:20" x14ac:dyDescent="0.25">
      <c r="A11" s="68"/>
      <c r="B11" s="69"/>
      <c r="C11" s="7">
        <f t="shared" si="0"/>
        <v>42</v>
      </c>
      <c r="D11" s="82"/>
      <c r="E11" s="83"/>
      <c r="F11" s="83"/>
      <c r="G11" s="83"/>
      <c r="H11" s="22"/>
      <c r="I11" s="22"/>
      <c r="J11" s="22"/>
      <c r="K11" s="22"/>
      <c r="L11" s="23"/>
      <c r="M11" s="89"/>
      <c r="N11" s="22"/>
      <c r="O11" s="23"/>
      <c r="P11" s="89"/>
      <c r="Q11" s="22"/>
      <c r="R11" s="23"/>
      <c r="S11" s="25"/>
      <c r="T11" s="23"/>
    </row>
    <row r="12" spans="1:20" x14ac:dyDescent="0.25">
      <c r="A12" s="68"/>
      <c r="B12" s="69"/>
      <c r="C12" s="7">
        <f t="shared" si="0"/>
        <v>43</v>
      </c>
      <c r="D12" s="82"/>
      <c r="E12" s="83"/>
      <c r="F12" s="83"/>
      <c r="G12" s="83"/>
      <c r="H12" s="22"/>
      <c r="I12" s="22"/>
      <c r="J12" s="22"/>
      <c r="K12" s="22"/>
      <c r="L12" s="23"/>
      <c r="M12" s="89"/>
      <c r="N12" s="22"/>
      <c r="O12" s="23"/>
      <c r="P12" s="89"/>
      <c r="Q12" s="22"/>
      <c r="R12" s="23"/>
      <c r="S12" s="25"/>
      <c r="T12" s="23"/>
    </row>
    <row r="13" spans="1:20" ht="15.75" thickBot="1" x14ac:dyDescent="0.3">
      <c r="A13" s="68"/>
      <c r="B13" s="69"/>
      <c r="C13" s="7">
        <f t="shared" si="0"/>
        <v>44</v>
      </c>
      <c r="D13" s="84"/>
      <c r="E13" s="85"/>
      <c r="F13" s="85"/>
      <c r="G13" s="85"/>
      <c r="H13" s="29"/>
      <c r="I13" s="29"/>
      <c r="J13" s="29"/>
      <c r="K13" s="29"/>
      <c r="L13" s="30"/>
      <c r="M13" s="90"/>
      <c r="N13" s="29"/>
      <c r="O13" s="30"/>
      <c r="P13" s="90"/>
      <c r="Q13" s="29"/>
      <c r="R13" s="30"/>
      <c r="S13" s="32"/>
      <c r="T13" s="30"/>
    </row>
    <row r="14" spans="1:20" ht="15.75" thickBot="1" x14ac:dyDescent="0.3">
      <c r="A14" s="125"/>
      <c r="B14" s="126"/>
      <c r="C14" s="7"/>
      <c r="D14" s="33">
        <f>SUM(D4:D13)</f>
        <v>-1511</v>
      </c>
      <c r="E14" s="34">
        <f t="shared" ref="E14:M14" si="1">SUM(E4:E13)</f>
        <v>770</v>
      </c>
      <c r="F14" s="35">
        <f t="shared" si="1"/>
        <v>3.2000000000380169E-2</v>
      </c>
      <c r="G14" s="35">
        <f t="shared" si="1"/>
        <v>0</v>
      </c>
      <c r="H14" s="35">
        <f t="shared" si="1"/>
        <v>11449.920000000022</v>
      </c>
      <c r="I14" s="35">
        <f t="shared" si="1"/>
        <v>1095.2989999999991</v>
      </c>
      <c r="J14" s="35">
        <f t="shared" si="1"/>
        <v>379.0699999999963</v>
      </c>
      <c r="K14" s="35">
        <f t="shared" si="1"/>
        <v>1</v>
      </c>
      <c r="L14" s="36">
        <f t="shared" si="1"/>
        <v>8340.9500000000116</v>
      </c>
      <c r="M14" s="34">
        <f t="shared" si="1"/>
        <v>33520</v>
      </c>
      <c r="N14" s="35">
        <f>SUM(N4:N13)</f>
        <v>11458.329999999813</v>
      </c>
      <c r="O14" s="35">
        <f t="shared" ref="O14:T14" si="2">SUM(O4:O13)</f>
        <v>0</v>
      </c>
      <c r="P14" s="34">
        <f t="shared" si="2"/>
        <v>5206</v>
      </c>
      <c r="Q14" s="35">
        <f t="shared" si="2"/>
        <v>57057.010000000038</v>
      </c>
      <c r="R14" s="35">
        <f t="shared" si="2"/>
        <v>0</v>
      </c>
      <c r="S14" s="35">
        <f t="shared" si="2"/>
        <v>60292</v>
      </c>
      <c r="T14" s="35">
        <f t="shared" si="2"/>
        <v>10544.900000000023</v>
      </c>
    </row>
    <row r="15" spans="1:20" x14ac:dyDescent="0.25">
      <c r="A15" s="86" t="s">
        <v>103</v>
      </c>
      <c r="B15" s="86" t="s">
        <v>104</v>
      </c>
      <c r="C15" s="37">
        <v>13</v>
      </c>
      <c r="D15" s="87"/>
      <c r="E15" s="40"/>
      <c r="F15" s="40"/>
      <c r="G15" s="40"/>
      <c r="H15" s="40"/>
      <c r="I15" s="40"/>
      <c r="J15" s="40"/>
      <c r="K15" s="40"/>
      <c r="L15" s="41"/>
      <c r="M15" s="43"/>
      <c r="N15" s="40"/>
      <c r="O15" s="41"/>
      <c r="P15" s="43"/>
      <c r="Q15" s="40"/>
      <c r="R15" s="41"/>
      <c r="S15" s="43"/>
      <c r="T15" s="41"/>
    </row>
    <row r="16" spans="1:20" x14ac:dyDescent="0.25">
      <c r="A16" s="68" t="s">
        <v>19</v>
      </c>
      <c r="B16" s="69" t="s">
        <v>145</v>
      </c>
      <c r="C16" s="37">
        <f>C15+1</f>
        <v>14</v>
      </c>
      <c r="D16" s="82"/>
      <c r="E16" s="83"/>
      <c r="F16" s="83"/>
      <c r="G16" s="83"/>
      <c r="H16" s="22"/>
      <c r="I16" s="22"/>
      <c r="J16" s="22"/>
      <c r="K16" s="22"/>
      <c r="L16" s="23"/>
      <c r="M16" s="89">
        <v>-32775</v>
      </c>
      <c r="N16" s="22">
        <v>32775</v>
      </c>
      <c r="O16" s="23"/>
      <c r="P16" s="89"/>
      <c r="Q16" s="22"/>
      <c r="R16" s="23"/>
      <c r="S16" s="25"/>
      <c r="T16" s="23"/>
    </row>
    <row r="17" spans="1:20" x14ac:dyDescent="0.25">
      <c r="A17" s="68"/>
      <c r="B17" s="69"/>
      <c r="C17" s="37">
        <f t="shared" ref="C17:C25" si="3">C16+1</f>
        <v>15</v>
      </c>
      <c r="D17" s="82"/>
      <c r="E17" s="83"/>
      <c r="F17" s="83"/>
      <c r="G17" s="83"/>
      <c r="H17" s="22"/>
      <c r="I17" s="22"/>
      <c r="J17" s="22"/>
      <c r="K17" s="22"/>
      <c r="L17" s="23"/>
      <c r="M17" s="89"/>
      <c r="N17" s="22"/>
      <c r="O17" s="23"/>
      <c r="P17" s="89"/>
      <c r="Q17" s="22"/>
      <c r="R17" s="23"/>
      <c r="S17" s="25"/>
      <c r="T17" s="23"/>
    </row>
    <row r="18" spans="1:20" x14ac:dyDescent="0.25">
      <c r="A18" s="68"/>
      <c r="B18" s="69"/>
      <c r="C18" s="37">
        <f t="shared" si="3"/>
        <v>16</v>
      </c>
      <c r="D18" s="82"/>
      <c r="E18" s="83"/>
      <c r="F18" s="83"/>
      <c r="G18" s="83"/>
      <c r="H18" s="22"/>
      <c r="I18" s="22"/>
      <c r="J18" s="22"/>
      <c r="K18" s="22"/>
      <c r="L18" s="23"/>
      <c r="M18" s="89"/>
      <c r="N18" s="22"/>
      <c r="O18" s="23"/>
      <c r="P18" s="89"/>
      <c r="Q18" s="22"/>
      <c r="R18" s="23"/>
      <c r="S18" s="25"/>
      <c r="T18" s="23"/>
    </row>
    <row r="19" spans="1:20" x14ac:dyDescent="0.25">
      <c r="A19" s="68"/>
      <c r="B19" s="69"/>
      <c r="C19" s="37">
        <f t="shared" si="3"/>
        <v>17</v>
      </c>
      <c r="D19" s="82"/>
      <c r="E19" s="83"/>
      <c r="F19" s="83"/>
      <c r="G19" s="83"/>
      <c r="H19" s="22"/>
      <c r="I19" s="22"/>
      <c r="J19" s="22"/>
      <c r="K19" s="22"/>
      <c r="L19" s="23"/>
      <c r="M19" s="89"/>
      <c r="N19" s="22"/>
      <c r="O19" s="23"/>
      <c r="P19" s="89"/>
      <c r="Q19" s="22"/>
      <c r="R19" s="23"/>
      <c r="S19" s="25"/>
      <c r="T19" s="23"/>
    </row>
    <row r="20" spans="1:20" x14ac:dyDescent="0.25">
      <c r="A20" s="68"/>
      <c r="B20" s="69"/>
      <c r="C20" s="37">
        <f t="shared" si="3"/>
        <v>18</v>
      </c>
      <c r="D20" s="82"/>
      <c r="E20" s="83"/>
      <c r="F20" s="83"/>
      <c r="G20" s="83"/>
      <c r="H20" s="22"/>
      <c r="I20" s="22"/>
      <c r="J20" s="22"/>
      <c r="K20" s="22"/>
      <c r="L20" s="23"/>
      <c r="M20" s="89"/>
      <c r="N20" s="22"/>
      <c r="O20" s="23"/>
      <c r="P20" s="89"/>
      <c r="Q20" s="22"/>
      <c r="R20" s="23"/>
      <c r="S20" s="25"/>
      <c r="T20" s="23"/>
    </row>
    <row r="21" spans="1:20" x14ac:dyDescent="0.25">
      <c r="A21" s="68"/>
      <c r="B21" s="69"/>
      <c r="C21" s="37">
        <f t="shared" si="3"/>
        <v>19</v>
      </c>
      <c r="D21" s="82"/>
      <c r="E21" s="83"/>
      <c r="F21" s="83"/>
      <c r="G21" s="83"/>
      <c r="H21" s="22"/>
      <c r="I21" s="22"/>
      <c r="J21" s="22"/>
      <c r="K21" s="22"/>
      <c r="L21" s="23"/>
      <c r="M21" s="89"/>
      <c r="N21" s="22"/>
      <c r="O21" s="23"/>
      <c r="P21" s="89"/>
      <c r="Q21" s="22"/>
      <c r="R21" s="23"/>
      <c r="S21" s="25"/>
      <c r="T21" s="23"/>
    </row>
    <row r="22" spans="1:20" x14ac:dyDescent="0.25">
      <c r="A22" s="68"/>
      <c r="B22" s="69"/>
      <c r="C22" s="37">
        <f t="shared" si="3"/>
        <v>20</v>
      </c>
      <c r="D22" s="82"/>
      <c r="E22" s="83"/>
      <c r="F22" s="83"/>
      <c r="G22" s="83"/>
      <c r="H22" s="22"/>
      <c r="I22" s="22"/>
      <c r="J22" s="22"/>
      <c r="K22" s="22"/>
      <c r="L22" s="23"/>
      <c r="M22" s="89"/>
      <c r="N22" s="22"/>
      <c r="O22" s="23"/>
      <c r="P22" s="89"/>
      <c r="Q22" s="22"/>
      <c r="R22" s="23"/>
      <c r="S22" s="25"/>
      <c r="T22" s="23"/>
    </row>
    <row r="23" spans="1:20" x14ac:dyDescent="0.25">
      <c r="A23" s="68"/>
      <c r="B23" s="69"/>
      <c r="C23" s="37">
        <f t="shared" si="3"/>
        <v>21</v>
      </c>
      <c r="D23" s="82"/>
      <c r="E23" s="83"/>
      <c r="F23" s="83"/>
      <c r="G23" s="83"/>
      <c r="H23" s="22"/>
      <c r="I23" s="22"/>
      <c r="J23" s="22"/>
      <c r="K23" s="22"/>
      <c r="L23" s="23"/>
      <c r="M23" s="89"/>
      <c r="N23" s="22"/>
      <c r="O23" s="23"/>
      <c r="P23" s="89"/>
      <c r="Q23" s="22"/>
      <c r="R23" s="23"/>
      <c r="S23" s="25"/>
      <c r="T23" s="23"/>
    </row>
    <row r="24" spans="1:20" x14ac:dyDescent="0.25">
      <c r="A24" s="68"/>
      <c r="B24" s="69"/>
      <c r="C24" s="37">
        <f t="shared" si="3"/>
        <v>22</v>
      </c>
      <c r="D24" s="82"/>
      <c r="E24" s="83"/>
      <c r="F24" s="83"/>
      <c r="G24" s="83"/>
      <c r="H24" s="22"/>
      <c r="I24" s="22"/>
      <c r="J24" s="22"/>
      <c r="K24" s="22"/>
      <c r="L24" s="23"/>
      <c r="M24" s="89"/>
      <c r="N24" s="22"/>
      <c r="O24" s="23"/>
      <c r="P24" s="89"/>
      <c r="Q24" s="22"/>
      <c r="R24" s="23"/>
      <c r="S24" s="25"/>
      <c r="T24" s="23"/>
    </row>
    <row r="25" spans="1:20" ht="15.75" thickBot="1" x14ac:dyDescent="0.3">
      <c r="A25" s="77"/>
      <c r="B25" s="78"/>
      <c r="C25" s="37">
        <f t="shared" si="3"/>
        <v>23</v>
      </c>
      <c r="D25" s="84"/>
      <c r="E25" s="85"/>
      <c r="F25" s="85"/>
      <c r="G25" s="85"/>
      <c r="H25" s="29"/>
      <c r="I25" s="29"/>
      <c r="J25" s="29"/>
      <c r="K25" s="29"/>
      <c r="L25" s="30"/>
      <c r="M25" s="90"/>
      <c r="N25" s="29"/>
      <c r="O25" s="30"/>
      <c r="P25" s="90"/>
      <c r="Q25" s="29"/>
      <c r="R25" s="30"/>
      <c r="S25" s="32"/>
      <c r="T25" s="30"/>
    </row>
    <row r="26" spans="1:20" ht="15.75" thickBot="1" x14ac:dyDescent="0.3">
      <c r="A26" s="134"/>
      <c r="B26" s="135"/>
      <c r="C26" s="46"/>
      <c r="D26" s="48">
        <f>SUM(D15:D25)</f>
        <v>0</v>
      </c>
      <c r="E26" s="48">
        <f t="shared" ref="E26:T26" si="4">SUM(E15:E25)</f>
        <v>0</v>
      </c>
      <c r="F26" s="48">
        <f t="shared" si="4"/>
        <v>0</v>
      </c>
      <c r="G26" s="48">
        <f t="shared" si="4"/>
        <v>0</v>
      </c>
      <c r="H26" s="48">
        <f t="shared" si="4"/>
        <v>0</v>
      </c>
      <c r="I26" s="48">
        <f t="shared" si="4"/>
        <v>0</v>
      </c>
      <c r="J26" s="48">
        <f t="shared" si="4"/>
        <v>0</v>
      </c>
      <c r="K26" s="48">
        <f t="shared" si="4"/>
        <v>0</v>
      </c>
      <c r="L26" s="48">
        <f t="shared" si="4"/>
        <v>0</v>
      </c>
      <c r="M26" s="48">
        <f t="shared" si="4"/>
        <v>-32775</v>
      </c>
      <c r="N26" s="48">
        <f t="shared" si="4"/>
        <v>32775</v>
      </c>
      <c r="O26" s="48">
        <f t="shared" si="4"/>
        <v>0</v>
      </c>
      <c r="P26" s="48">
        <f t="shared" si="4"/>
        <v>0</v>
      </c>
      <c r="Q26" s="48">
        <f t="shared" si="4"/>
        <v>0</v>
      </c>
      <c r="R26" s="48">
        <f t="shared" si="4"/>
        <v>0</v>
      </c>
      <c r="S26" s="48">
        <f t="shared" si="4"/>
        <v>0</v>
      </c>
      <c r="T26" s="48">
        <f t="shared" si="4"/>
        <v>0</v>
      </c>
    </row>
    <row r="27" spans="1:20" x14ac:dyDescent="0.25">
      <c r="A27" s="136" t="s">
        <v>43</v>
      </c>
      <c r="B27" s="137"/>
      <c r="C27" s="49">
        <v>54</v>
      </c>
      <c r="D27" s="88"/>
      <c r="E27" s="52"/>
      <c r="F27" s="52"/>
      <c r="G27" s="52"/>
      <c r="H27" s="52"/>
      <c r="I27" s="52"/>
      <c r="J27" s="52"/>
      <c r="K27" s="52"/>
      <c r="L27" s="53"/>
      <c r="M27" s="55"/>
      <c r="N27" s="52"/>
      <c r="O27" s="53"/>
      <c r="P27" s="55"/>
      <c r="Q27" s="52"/>
      <c r="R27" s="53"/>
      <c r="S27" s="55"/>
      <c r="T27" s="53"/>
    </row>
    <row r="28" spans="1:20" x14ac:dyDescent="0.25">
      <c r="A28" s="68"/>
      <c r="B28" s="69"/>
      <c r="C28" s="56">
        <f>C27+1</f>
        <v>55</v>
      </c>
      <c r="D28" s="82"/>
      <c r="E28" s="83"/>
      <c r="F28" s="83"/>
      <c r="G28" s="83"/>
      <c r="H28" s="22"/>
      <c r="I28" s="22"/>
      <c r="J28" s="22"/>
      <c r="K28" s="22"/>
      <c r="L28" s="23"/>
      <c r="M28" s="89"/>
      <c r="N28" s="22"/>
      <c r="O28" s="23"/>
      <c r="P28" s="89"/>
      <c r="Q28" s="22"/>
      <c r="R28" s="23"/>
      <c r="S28" s="25"/>
      <c r="T28" s="23"/>
    </row>
    <row r="29" spans="1:20" x14ac:dyDescent="0.25">
      <c r="A29" s="68"/>
      <c r="B29" s="69"/>
      <c r="C29" s="56">
        <f t="shared" ref="C29:C36" si="5">C28+1</f>
        <v>56</v>
      </c>
      <c r="D29" s="82"/>
      <c r="E29" s="83"/>
      <c r="F29" s="83"/>
      <c r="G29" s="83"/>
      <c r="H29" s="22"/>
      <c r="I29" s="22"/>
      <c r="J29" s="22"/>
      <c r="K29" s="22"/>
      <c r="L29" s="23"/>
      <c r="M29" s="89"/>
      <c r="N29" s="22"/>
      <c r="O29" s="23"/>
      <c r="P29" s="89"/>
      <c r="Q29" s="22"/>
      <c r="R29" s="23"/>
      <c r="S29" s="25"/>
      <c r="T29" s="23"/>
    </row>
    <row r="30" spans="1:20" x14ac:dyDescent="0.25">
      <c r="A30" s="68"/>
      <c r="B30" s="69"/>
      <c r="C30" s="56">
        <f t="shared" si="5"/>
        <v>57</v>
      </c>
      <c r="D30" s="82"/>
      <c r="E30" s="83"/>
      <c r="F30" s="83"/>
      <c r="G30" s="83"/>
      <c r="H30" s="22"/>
      <c r="I30" s="22"/>
      <c r="J30" s="22"/>
      <c r="K30" s="22"/>
      <c r="L30" s="23"/>
      <c r="M30" s="89"/>
      <c r="N30" s="22"/>
      <c r="O30" s="23"/>
      <c r="P30" s="89"/>
      <c r="Q30" s="22"/>
      <c r="R30" s="23"/>
      <c r="S30" s="25"/>
      <c r="T30" s="23"/>
    </row>
    <row r="31" spans="1:20" x14ac:dyDescent="0.25">
      <c r="A31" s="68"/>
      <c r="B31" s="69"/>
      <c r="C31" s="56">
        <f t="shared" si="5"/>
        <v>58</v>
      </c>
      <c r="D31" s="82"/>
      <c r="E31" s="83"/>
      <c r="F31" s="83"/>
      <c r="G31" s="83"/>
      <c r="H31" s="22"/>
      <c r="I31" s="22"/>
      <c r="J31" s="22"/>
      <c r="K31" s="22"/>
      <c r="L31" s="23"/>
      <c r="M31" s="89"/>
      <c r="N31" s="22"/>
      <c r="O31" s="23"/>
      <c r="P31" s="89"/>
      <c r="Q31" s="22"/>
      <c r="R31" s="23"/>
      <c r="S31" s="25"/>
      <c r="T31" s="23"/>
    </row>
    <row r="32" spans="1:20" x14ac:dyDescent="0.25">
      <c r="A32" s="68"/>
      <c r="B32" s="69"/>
      <c r="C32" s="56">
        <f t="shared" si="5"/>
        <v>59</v>
      </c>
      <c r="D32" s="82"/>
      <c r="E32" s="83"/>
      <c r="F32" s="83"/>
      <c r="G32" s="83"/>
      <c r="H32" s="22"/>
      <c r="I32" s="22"/>
      <c r="J32" s="22"/>
      <c r="K32" s="22"/>
      <c r="L32" s="23"/>
      <c r="M32" s="89"/>
      <c r="N32" s="22"/>
      <c r="O32" s="23"/>
      <c r="P32" s="89"/>
      <c r="Q32" s="22"/>
      <c r="R32" s="23"/>
      <c r="S32" s="25"/>
      <c r="T32" s="23"/>
    </row>
    <row r="33" spans="1:20" x14ac:dyDescent="0.25">
      <c r="A33" s="68"/>
      <c r="B33" s="69"/>
      <c r="C33" s="56">
        <f t="shared" si="5"/>
        <v>60</v>
      </c>
      <c r="D33" s="82"/>
      <c r="E33" s="83"/>
      <c r="F33" s="83"/>
      <c r="G33" s="83"/>
      <c r="H33" s="22"/>
      <c r="I33" s="22"/>
      <c r="J33" s="22"/>
      <c r="K33" s="22"/>
      <c r="L33" s="23"/>
      <c r="M33" s="89"/>
      <c r="N33" s="22"/>
      <c r="O33" s="23"/>
      <c r="P33" s="89"/>
      <c r="Q33" s="22"/>
      <c r="R33" s="23"/>
      <c r="S33" s="25"/>
      <c r="T33" s="23"/>
    </row>
    <row r="34" spans="1:20" x14ac:dyDescent="0.25">
      <c r="A34" s="68"/>
      <c r="B34" s="69"/>
      <c r="C34" s="56">
        <f t="shared" si="5"/>
        <v>61</v>
      </c>
      <c r="D34" s="82"/>
      <c r="E34" s="83"/>
      <c r="F34" s="83"/>
      <c r="G34" s="83"/>
      <c r="H34" s="22"/>
      <c r="I34" s="22"/>
      <c r="J34" s="22"/>
      <c r="K34" s="22"/>
      <c r="L34" s="23"/>
      <c r="M34" s="89"/>
      <c r="N34" s="22"/>
      <c r="O34" s="23"/>
      <c r="P34" s="89"/>
      <c r="Q34" s="22"/>
      <c r="R34" s="23"/>
      <c r="S34" s="25"/>
      <c r="T34" s="23"/>
    </row>
    <row r="35" spans="1:20" x14ac:dyDescent="0.25">
      <c r="A35" s="68"/>
      <c r="B35" s="69"/>
      <c r="C35" s="56">
        <f t="shared" si="5"/>
        <v>62</v>
      </c>
      <c r="D35" s="82"/>
      <c r="E35" s="83"/>
      <c r="F35" s="83"/>
      <c r="G35" s="83"/>
      <c r="H35" s="22"/>
      <c r="I35" s="22"/>
      <c r="J35" s="22"/>
      <c r="K35" s="22"/>
      <c r="L35" s="23"/>
      <c r="M35" s="89"/>
      <c r="N35" s="22"/>
      <c r="O35" s="23"/>
      <c r="P35" s="89"/>
      <c r="Q35" s="22"/>
      <c r="R35" s="23"/>
      <c r="S35" s="25"/>
      <c r="T35" s="23"/>
    </row>
    <row r="36" spans="1:20" x14ac:dyDescent="0.25">
      <c r="A36" s="68"/>
      <c r="B36" s="69"/>
      <c r="C36" s="56">
        <f t="shared" si="5"/>
        <v>63</v>
      </c>
      <c r="D36" s="82"/>
      <c r="E36" s="83"/>
      <c r="F36" s="83"/>
      <c r="G36" s="83"/>
      <c r="H36" s="22"/>
      <c r="I36" s="22"/>
      <c r="J36" s="22"/>
      <c r="K36" s="22"/>
      <c r="L36" s="23"/>
      <c r="M36" s="89"/>
      <c r="N36" s="22"/>
      <c r="O36" s="23"/>
      <c r="P36" s="89"/>
      <c r="Q36" s="22"/>
      <c r="R36" s="23"/>
      <c r="S36" s="25"/>
      <c r="T36" s="23"/>
    </row>
    <row r="37" spans="1:20" x14ac:dyDescent="0.25">
      <c r="A37" s="57"/>
      <c r="B37" s="58"/>
      <c r="C37" s="56"/>
      <c r="D37" s="60">
        <f>SUM(D27:D36)</f>
        <v>0</v>
      </c>
      <c r="E37" s="60">
        <f t="shared" ref="E37:T37" si="6">SUM(E27:E36)</f>
        <v>0</v>
      </c>
      <c r="F37" s="60">
        <f t="shared" si="6"/>
        <v>0</v>
      </c>
      <c r="G37" s="60">
        <f t="shared" si="6"/>
        <v>0</v>
      </c>
      <c r="H37" s="60">
        <f t="shared" si="6"/>
        <v>0</v>
      </c>
      <c r="I37" s="60">
        <f t="shared" si="6"/>
        <v>0</v>
      </c>
      <c r="J37" s="60">
        <f t="shared" si="6"/>
        <v>0</v>
      </c>
      <c r="K37" s="60">
        <f t="shared" si="6"/>
        <v>0</v>
      </c>
      <c r="L37" s="60">
        <f t="shared" si="6"/>
        <v>0</v>
      </c>
      <c r="M37" s="60">
        <f t="shared" si="6"/>
        <v>0</v>
      </c>
      <c r="N37" s="60">
        <f t="shared" si="6"/>
        <v>0</v>
      </c>
      <c r="O37" s="60">
        <f t="shared" si="6"/>
        <v>0</v>
      </c>
      <c r="P37" s="60">
        <f t="shared" si="6"/>
        <v>0</v>
      </c>
      <c r="Q37" s="60">
        <f t="shared" si="6"/>
        <v>0</v>
      </c>
      <c r="R37" s="60">
        <f t="shared" si="6"/>
        <v>0</v>
      </c>
      <c r="S37" s="60">
        <f t="shared" si="6"/>
        <v>0</v>
      </c>
      <c r="T37" s="60">
        <f t="shared" si="6"/>
        <v>0</v>
      </c>
    </row>
    <row r="38" spans="1:20" ht="15.75" thickBot="1" x14ac:dyDescent="0.3">
      <c r="A38" s="61" t="s">
        <v>84</v>
      </c>
      <c r="B38" s="62">
        <f>D38+E38+F38*5+G38*3.5+M38+P38</f>
        <v>5210.1600000000017</v>
      </c>
      <c r="C38" s="63" t="s">
        <v>85</v>
      </c>
      <c r="D38" s="65">
        <f>D14+D26-D37</f>
        <v>-1511</v>
      </c>
      <c r="E38" s="65">
        <f t="shared" ref="E38:T38" si="7">E14+E26-E37</f>
        <v>770</v>
      </c>
      <c r="F38" s="65">
        <f t="shared" si="7"/>
        <v>3.2000000000380169E-2</v>
      </c>
      <c r="G38" s="65">
        <f t="shared" si="7"/>
        <v>0</v>
      </c>
      <c r="H38" s="65">
        <f t="shared" si="7"/>
        <v>11449.920000000022</v>
      </c>
      <c r="I38" s="65">
        <f t="shared" si="7"/>
        <v>1095.2989999999991</v>
      </c>
      <c r="J38" s="65">
        <f t="shared" si="7"/>
        <v>379.0699999999963</v>
      </c>
      <c r="K38" s="65">
        <f t="shared" si="7"/>
        <v>1</v>
      </c>
      <c r="L38" s="65">
        <f t="shared" si="7"/>
        <v>8340.9500000000116</v>
      </c>
      <c r="M38" s="65">
        <f t="shared" si="7"/>
        <v>745</v>
      </c>
      <c r="N38" s="65">
        <f t="shared" si="7"/>
        <v>44233.329999999813</v>
      </c>
      <c r="O38" s="65">
        <f t="shared" si="7"/>
        <v>0</v>
      </c>
      <c r="P38" s="65">
        <f t="shared" si="7"/>
        <v>5206</v>
      </c>
      <c r="Q38" s="65">
        <f t="shared" si="7"/>
        <v>57057.010000000038</v>
      </c>
      <c r="R38" s="65">
        <f t="shared" si="7"/>
        <v>0</v>
      </c>
      <c r="S38" s="65">
        <f t="shared" si="7"/>
        <v>60292</v>
      </c>
      <c r="T38" s="65">
        <f t="shared" si="7"/>
        <v>10544.900000000023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7B32C-37CC-47CC-B4C1-CD5566667F37}">
  <dimension ref="A1:T38"/>
  <sheetViews>
    <sheetView rightToLeft="1" tabSelected="1" workbookViewId="0">
      <selection activeCell="B13" sqref="B13"/>
    </sheetView>
  </sheetViews>
  <sheetFormatPr defaultRowHeight="15" x14ac:dyDescent="0.25"/>
  <cols>
    <col min="1" max="1" width="31" bestFit="1" customWidth="1"/>
    <col min="2" max="2" width="26" customWidth="1"/>
    <col min="3" max="3" width="6.7109375" customWidth="1"/>
    <col min="13" max="13" width="9.5703125" bestFit="1" customWidth="1"/>
    <col min="16" max="16" width="9.5703125" bestFit="1" customWidth="1"/>
  </cols>
  <sheetData>
    <row r="1" spans="1:20" x14ac:dyDescent="0.25">
      <c r="A1" s="1">
        <v>15</v>
      </c>
      <c r="B1" s="2">
        <f>'[1]1'!B1</f>
        <v>1</v>
      </c>
      <c r="C1" s="3"/>
      <c r="D1" s="121" t="s">
        <v>0</v>
      </c>
      <c r="E1" s="122"/>
      <c r="F1" s="122"/>
      <c r="G1" s="122"/>
      <c r="H1" s="122"/>
      <c r="I1" s="122"/>
      <c r="J1" s="122"/>
      <c r="K1" s="122"/>
      <c r="L1" s="123"/>
      <c r="M1" s="124" t="s">
        <v>1</v>
      </c>
      <c r="N1" s="122"/>
      <c r="O1" s="123"/>
      <c r="P1" s="124" t="s">
        <v>2</v>
      </c>
      <c r="Q1" s="122"/>
      <c r="R1" s="123"/>
      <c r="S1" s="1" t="s">
        <v>3</v>
      </c>
      <c r="T1" s="3" t="s">
        <v>4</v>
      </c>
    </row>
    <row r="2" spans="1:20" x14ac:dyDescent="0.25">
      <c r="A2" s="125">
        <f>'[1]1'!A2:B2</f>
        <v>2024</v>
      </c>
      <c r="B2" s="126"/>
      <c r="C2" s="7"/>
      <c r="D2" s="126" t="s">
        <v>5</v>
      </c>
      <c r="E2" s="127"/>
      <c r="F2" s="127"/>
      <c r="G2" s="127"/>
      <c r="H2" s="127" t="s">
        <v>6</v>
      </c>
      <c r="I2" s="127"/>
      <c r="J2" s="127"/>
      <c r="K2" s="127"/>
      <c r="L2" s="130"/>
      <c r="M2" s="12" t="s">
        <v>5</v>
      </c>
      <c r="N2" s="127" t="s">
        <v>6</v>
      </c>
      <c r="O2" s="130"/>
      <c r="P2" s="12" t="s">
        <v>5</v>
      </c>
      <c r="Q2" s="127" t="s">
        <v>6</v>
      </c>
      <c r="R2" s="130"/>
      <c r="S2" s="131" t="s">
        <v>5</v>
      </c>
      <c r="T2" s="130"/>
    </row>
    <row r="3" spans="1:20" x14ac:dyDescent="0.25">
      <c r="A3" s="12" t="s">
        <v>7</v>
      </c>
      <c r="B3" s="8" t="s">
        <v>8</v>
      </c>
      <c r="C3" s="7" t="s">
        <v>9</v>
      </c>
      <c r="D3" s="6" t="s">
        <v>10</v>
      </c>
      <c r="E3" s="8" t="s">
        <v>11</v>
      </c>
      <c r="F3" s="8" t="s">
        <v>12</v>
      </c>
      <c r="G3" s="8" t="s">
        <v>13</v>
      </c>
      <c r="H3" s="8" t="s">
        <v>14</v>
      </c>
      <c r="I3" s="8" t="s">
        <v>15</v>
      </c>
      <c r="J3" s="8" t="s">
        <v>16</v>
      </c>
      <c r="K3" s="8" t="s">
        <v>17</v>
      </c>
      <c r="L3" s="7" t="s">
        <v>18</v>
      </c>
      <c r="M3" s="12" t="s">
        <v>19</v>
      </c>
      <c r="N3" s="8" t="s">
        <v>20</v>
      </c>
      <c r="O3" s="7" t="s">
        <v>21</v>
      </c>
      <c r="P3" s="12" t="s">
        <v>22</v>
      </c>
      <c r="Q3" s="8" t="s">
        <v>23</v>
      </c>
      <c r="R3" s="7" t="s">
        <v>24</v>
      </c>
      <c r="S3" s="12" t="s">
        <v>25</v>
      </c>
      <c r="T3" s="7" t="s">
        <v>26</v>
      </c>
    </row>
    <row r="4" spans="1:20" x14ac:dyDescent="0.25">
      <c r="A4" s="12" t="s">
        <v>27</v>
      </c>
      <c r="B4" s="8" t="s">
        <v>28</v>
      </c>
      <c r="C4" s="7">
        <v>38</v>
      </c>
      <c r="D4" s="16">
        <f>'[1]14'!D38</f>
        <v>-1511</v>
      </c>
      <c r="E4" s="16">
        <f>'[1]14'!E38</f>
        <v>770</v>
      </c>
      <c r="F4" s="16">
        <f>'[1]14'!F38</f>
        <v>3.2000000000380169E-2</v>
      </c>
      <c r="G4" s="16">
        <f>'[1]14'!G38</f>
        <v>0</v>
      </c>
      <c r="H4" s="16">
        <f>'[1]14'!H38</f>
        <v>11449.920000000022</v>
      </c>
      <c r="I4" s="16">
        <f>'[1]14'!I38</f>
        <v>1095.2989999999991</v>
      </c>
      <c r="J4" s="16">
        <f>'[1]14'!J38</f>
        <v>379.0699999999963</v>
      </c>
      <c r="K4" s="16">
        <f>'[1]14'!K38</f>
        <v>1</v>
      </c>
      <c r="L4" s="16">
        <f>'[1]14'!L38</f>
        <v>8340.9500000000116</v>
      </c>
      <c r="M4" s="16">
        <f>'[1]14'!M38</f>
        <v>745</v>
      </c>
      <c r="N4" s="16">
        <f>'[1]14'!N38</f>
        <v>44233.329999999813</v>
      </c>
      <c r="O4" s="16">
        <f>'[1]14'!O38</f>
        <v>0</v>
      </c>
      <c r="P4" s="16">
        <f>'[1]14'!P38</f>
        <v>5206</v>
      </c>
      <c r="Q4" s="16">
        <f>'[1]14'!Q38</f>
        <v>57057.010000000038</v>
      </c>
      <c r="R4" s="16">
        <f>'[1]14'!R38</f>
        <v>0</v>
      </c>
      <c r="S4" s="16">
        <f>'[1]14'!S38</f>
        <v>60292</v>
      </c>
      <c r="T4" s="16">
        <f>'[1]14'!T38</f>
        <v>10544.900000000023</v>
      </c>
    </row>
    <row r="5" spans="1:20" x14ac:dyDescent="0.25">
      <c r="A5" s="68" t="s">
        <v>29</v>
      </c>
      <c r="B5" s="69" t="s">
        <v>87</v>
      </c>
      <c r="C5" s="7">
        <f>C4+1</f>
        <v>39</v>
      </c>
      <c r="D5" s="82"/>
      <c r="E5" s="83">
        <v>510</v>
      </c>
      <c r="F5" s="83"/>
      <c r="G5" s="83"/>
      <c r="H5" s="83"/>
      <c r="I5" s="22"/>
      <c r="J5" s="22"/>
      <c r="K5" s="22"/>
      <c r="L5" s="23"/>
      <c r="M5" s="89"/>
      <c r="N5" s="22"/>
      <c r="O5" s="23"/>
      <c r="P5" s="89"/>
      <c r="Q5" s="22"/>
      <c r="R5" s="23"/>
      <c r="S5" s="25"/>
      <c r="T5" s="23"/>
    </row>
    <row r="6" spans="1:20" x14ac:dyDescent="0.25">
      <c r="A6" s="68" t="s">
        <v>146</v>
      </c>
      <c r="B6" s="69" t="s">
        <v>147</v>
      </c>
      <c r="C6" s="7">
        <f t="shared" ref="C6:C13" si="0">C5+1</f>
        <v>40</v>
      </c>
      <c r="D6" s="82"/>
      <c r="E6" s="83"/>
      <c r="F6" s="83"/>
      <c r="G6" s="83"/>
      <c r="H6" s="83"/>
      <c r="I6" s="22"/>
      <c r="J6" s="22"/>
      <c r="K6" s="22"/>
      <c r="L6" s="23"/>
      <c r="M6" s="89"/>
      <c r="N6" s="22"/>
      <c r="O6" s="23"/>
      <c r="P6" s="89"/>
      <c r="Q6" s="22">
        <v>19728</v>
      </c>
      <c r="R6" s="23"/>
      <c r="S6" s="25"/>
      <c r="T6" s="23"/>
    </row>
    <row r="7" spans="1:20" x14ac:dyDescent="0.25">
      <c r="A7" s="68"/>
      <c r="B7" s="69" t="s">
        <v>37</v>
      </c>
      <c r="C7" s="7">
        <f t="shared" si="0"/>
        <v>41</v>
      </c>
      <c r="D7" s="82"/>
      <c r="E7" s="83"/>
      <c r="F7" s="83"/>
      <c r="G7" s="83"/>
      <c r="H7" s="83"/>
      <c r="I7" s="22"/>
      <c r="J7" s="22"/>
      <c r="K7" s="22"/>
      <c r="L7" s="23"/>
      <c r="M7" s="89">
        <v>3915</v>
      </c>
      <c r="N7" s="22"/>
      <c r="O7" s="23"/>
      <c r="P7" s="89"/>
      <c r="Q7" s="22"/>
      <c r="R7" s="23"/>
      <c r="S7" s="25"/>
      <c r="T7" s="23"/>
    </row>
    <row r="8" spans="1:20" x14ac:dyDescent="0.25">
      <c r="A8" s="68"/>
      <c r="B8" s="69" t="s">
        <v>37</v>
      </c>
      <c r="C8" s="7">
        <f t="shared" si="0"/>
        <v>42</v>
      </c>
      <c r="D8" s="82"/>
      <c r="E8" s="83"/>
      <c r="F8" s="83"/>
      <c r="G8" s="83"/>
      <c r="H8" s="83"/>
      <c r="I8" s="22"/>
      <c r="J8" s="22"/>
      <c r="K8" s="22"/>
      <c r="L8" s="23"/>
      <c r="M8" s="89">
        <v>100</v>
      </c>
      <c r="N8" s="22"/>
      <c r="O8" s="23"/>
      <c r="P8" s="89"/>
      <c r="Q8" s="22"/>
      <c r="R8" s="23"/>
      <c r="S8" s="25"/>
      <c r="T8" s="23"/>
    </row>
    <row r="9" spans="1:20" x14ac:dyDescent="0.25">
      <c r="A9" s="68"/>
      <c r="B9" s="69" t="s">
        <v>38</v>
      </c>
      <c r="C9" s="7">
        <f t="shared" si="0"/>
        <v>43</v>
      </c>
      <c r="D9" s="82"/>
      <c r="E9" s="83"/>
      <c r="F9" s="83"/>
      <c r="G9" s="83"/>
      <c r="H9" s="83"/>
      <c r="I9" s="22"/>
      <c r="J9" s="22"/>
      <c r="K9" s="22"/>
      <c r="L9" s="23"/>
      <c r="M9" s="89"/>
      <c r="N9" s="22"/>
      <c r="O9" s="23"/>
      <c r="P9" s="89">
        <v>710</v>
      </c>
      <c r="Q9" s="22"/>
      <c r="R9" s="23"/>
      <c r="S9" s="25"/>
      <c r="T9" s="23"/>
    </row>
    <row r="10" spans="1:20" x14ac:dyDescent="0.25">
      <c r="A10" s="68" t="s">
        <v>148</v>
      </c>
      <c r="B10" s="69" t="s">
        <v>149</v>
      </c>
      <c r="C10" s="7">
        <f t="shared" si="0"/>
        <v>44</v>
      </c>
      <c r="D10" s="82"/>
      <c r="E10" s="83"/>
      <c r="F10" s="83">
        <v>50</v>
      </c>
      <c r="G10" s="83"/>
      <c r="H10" s="83"/>
      <c r="I10" s="22"/>
      <c r="J10" s="22"/>
      <c r="K10" s="22"/>
      <c r="L10" s="23"/>
      <c r="M10" s="89"/>
      <c r="N10" s="22"/>
      <c r="O10" s="23"/>
      <c r="P10" s="89"/>
      <c r="Q10" s="22"/>
      <c r="R10" s="23"/>
      <c r="S10" s="25"/>
      <c r="T10" s="23"/>
    </row>
    <row r="11" spans="1:20" x14ac:dyDescent="0.25">
      <c r="A11" s="68"/>
      <c r="B11" s="69"/>
      <c r="C11" s="7">
        <f t="shared" si="0"/>
        <v>45</v>
      </c>
      <c r="D11" s="82"/>
      <c r="E11" s="83"/>
      <c r="F11" s="83"/>
      <c r="G11" s="83"/>
      <c r="H11" s="83"/>
      <c r="I11" s="22"/>
      <c r="J11" s="22"/>
      <c r="K11" s="22"/>
      <c r="L11" s="23"/>
      <c r="M11" s="89"/>
      <c r="N11" s="22"/>
      <c r="O11" s="23"/>
      <c r="P11" s="89"/>
      <c r="Q11" s="22"/>
      <c r="R11" s="23"/>
      <c r="S11" s="25"/>
      <c r="T11" s="23"/>
    </row>
    <row r="12" spans="1:20" x14ac:dyDescent="0.25">
      <c r="A12" s="68"/>
      <c r="B12" s="69"/>
      <c r="C12" s="7">
        <f t="shared" si="0"/>
        <v>46</v>
      </c>
      <c r="D12" s="82"/>
      <c r="E12" s="83"/>
      <c r="F12" s="83"/>
      <c r="G12" s="83"/>
      <c r="H12" s="83"/>
      <c r="I12" s="22"/>
      <c r="J12" s="22"/>
      <c r="K12" s="22"/>
      <c r="L12" s="23"/>
      <c r="M12" s="89"/>
      <c r="N12" s="22"/>
      <c r="O12" s="23"/>
      <c r="P12" s="89"/>
      <c r="Q12" s="22"/>
      <c r="R12" s="23"/>
      <c r="S12" s="25"/>
      <c r="T12" s="23"/>
    </row>
    <row r="13" spans="1:20" ht="15.75" thickBot="1" x14ac:dyDescent="0.3">
      <c r="A13" s="68"/>
      <c r="B13" s="69"/>
      <c r="C13" s="7">
        <f t="shared" si="0"/>
        <v>47</v>
      </c>
      <c r="D13" s="84"/>
      <c r="E13" s="85"/>
      <c r="F13" s="85"/>
      <c r="G13" s="85"/>
      <c r="H13" s="85"/>
      <c r="I13" s="29"/>
      <c r="J13" s="29"/>
      <c r="K13" s="29"/>
      <c r="L13" s="30"/>
      <c r="M13" s="90"/>
      <c r="N13" s="29"/>
      <c r="O13" s="30"/>
      <c r="P13" s="90"/>
      <c r="Q13" s="29"/>
      <c r="R13" s="30"/>
      <c r="S13" s="32"/>
      <c r="T13" s="30"/>
    </row>
    <row r="14" spans="1:20" ht="15.75" thickBot="1" x14ac:dyDescent="0.3">
      <c r="A14" s="125"/>
      <c r="B14" s="126"/>
      <c r="C14" s="7"/>
      <c r="D14" s="33">
        <f>SUM(D4:D13)</f>
        <v>-1511</v>
      </c>
      <c r="E14" s="34">
        <f t="shared" ref="E14:M14" si="1">SUM(E4:E13)</f>
        <v>1280</v>
      </c>
      <c r="F14" s="35">
        <f t="shared" si="1"/>
        <v>50.03200000000038</v>
      </c>
      <c r="G14" s="35">
        <f t="shared" si="1"/>
        <v>0</v>
      </c>
      <c r="H14" s="35">
        <f t="shared" si="1"/>
        <v>11449.920000000022</v>
      </c>
      <c r="I14" s="35">
        <f t="shared" si="1"/>
        <v>1095.2989999999991</v>
      </c>
      <c r="J14" s="35">
        <f t="shared" si="1"/>
        <v>379.0699999999963</v>
      </c>
      <c r="K14" s="35">
        <f t="shared" si="1"/>
        <v>1</v>
      </c>
      <c r="L14" s="36">
        <f t="shared" si="1"/>
        <v>8340.9500000000116</v>
      </c>
      <c r="M14" s="34">
        <f t="shared" si="1"/>
        <v>4760</v>
      </c>
      <c r="N14" s="35">
        <f>SUM(N4:N13)</f>
        <v>44233.329999999813</v>
      </c>
      <c r="O14" s="35">
        <f t="shared" ref="O14:T14" si="2">SUM(O4:O13)</f>
        <v>0</v>
      </c>
      <c r="P14" s="34">
        <f t="shared" si="2"/>
        <v>5916</v>
      </c>
      <c r="Q14" s="35">
        <f t="shared" si="2"/>
        <v>76785.010000000038</v>
      </c>
      <c r="R14" s="35">
        <f t="shared" si="2"/>
        <v>0</v>
      </c>
      <c r="S14" s="35">
        <f t="shared" si="2"/>
        <v>60292</v>
      </c>
      <c r="T14" s="35">
        <f t="shared" si="2"/>
        <v>10544.900000000023</v>
      </c>
    </row>
    <row r="15" spans="1:20" x14ac:dyDescent="0.25">
      <c r="A15" s="86" t="s">
        <v>103</v>
      </c>
      <c r="B15" s="86" t="s">
        <v>104</v>
      </c>
      <c r="C15" s="37">
        <v>14</v>
      </c>
      <c r="D15" s="87"/>
      <c r="E15" s="40"/>
      <c r="F15" s="40"/>
      <c r="G15" s="40"/>
      <c r="H15" s="40"/>
      <c r="I15" s="40"/>
      <c r="J15" s="40"/>
      <c r="K15" s="40"/>
      <c r="L15" s="41"/>
      <c r="M15" s="43"/>
      <c r="N15" s="40"/>
      <c r="O15" s="41"/>
      <c r="P15" s="43"/>
      <c r="Q15" s="40"/>
      <c r="R15" s="41"/>
      <c r="S15" s="43"/>
      <c r="T15" s="41"/>
    </row>
    <row r="16" spans="1:20" x14ac:dyDescent="0.25">
      <c r="A16" s="68"/>
      <c r="B16" s="69"/>
      <c r="C16" s="37">
        <f>C15+1</f>
        <v>15</v>
      </c>
      <c r="D16" s="82"/>
      <c r="E16" s="83"/>
      <c r="F16" s="83"/>
      <c r="G16" s="83"/>
      <c r="H16" s="83"/>
      <c r="I16" s="22"/>
      <c r="J16" s="22"/>
      <c r="K16" s="22"/>
      <c r="L16" s="23"/>
      <c r="M16" s="89"/>
      <c r="N16" s="22"/>
      <c r="O16" s="23"/>
      <c r="P16" s="89"/>
      <c r="Q16" s="22"/>
      <c r="R16" s="23"/>
      <c r="S16" s="25"/>
      <c r="T16" s="23"/>
    </row>
    <row r="17" spans="1:20" x14ac:dyDescent="0.25">
      <c r="A17" s="68"/>
      <c r="B17" s="69"/>
      <c r="C17" s="37">
        <f t="shared" ref="C17:C25" si="3">C16+1</f>
        <v>16</v>
      </c>
      <c r="D17" s="82"/>
      <c r="E17" s="83"/>
      <c r="F17" s="83"/>
      <c r="G17" s="83"/>
      <c r="H17" s="83"/>
      <c r="I17" s="22"/>
      <c r="J17" s="22"/>
      <c r="K17" s="22"/>
      <c r="L17" s="23"/>
      <c r="M17" s="89"/>
      <c r="N17" s="22"/>
      <c r="O17" s="23"/>
      <c r="P17" s="89"/>
      <c r="Q17" s="22"/>
      <c r="R17" s="23"/>
      <c r="S17" s="25"/>
      <c r="T17" s="23"/>
    </row>
    <row r="18" spans="1:20" x14ac:dyDescent="0.25">
      <c r="A18" s="68"/>
      <c r="B18" s="69"/>
      <c r="C18" s="37">
        <f t="shared" si="3"/>
        <v>17</v>
      </c>
      <c r="D18" s="82"/>
      <c r="E18" s="83"/>
      <c r="F18" s="83"/>
      <c r="G18" s="83"/>
      <c r="H18" s="83"/>
      <c r="I18" s="22"/>
      <c r="J18" s="22"/>
      <c r="K18" s="22"/>
      <c r="L18" s="23"/>
      <c r="M18" s="89"/>
      <c r="N18" s="22"/>
      <c r="O18" s="23"/>
      <c r="P18" s="89"/>
      <c r="Q18" s="22"/>
      <c r="R18" s="23"/>
      <c r="S18" s="25"/>
      <c r="T18" s="23"/>
    </row>
    <row r="19" spans="1:20" x14ac:dyDescent="0.25">
      <c r="A19" s="68"/>
      <c r="B19" s="69"/>
      <c r="C19" s="37">
        <f t="shared" si="3"/>
        <v>18</v>
      </c>
      <c r="D19" s="82"/>
      <c r="E19" s="83"/>
      <c r="F19" s="83"/>
      <c r="G19" s="83"/>
      <c r="H19" s="83"/>
      <c r="I19" s="22"/>
      <c r="J19" s="22"/>
      <c r="K19" s="22"/>
      <c r="L19" s="23"/>
      <c r="M19" s="89"/>
      <c r="N19" s="22"/>
      <c r="O19" s="23"/>
      <c r="P19" s="89"/>
      <c r="Q19" s="22"/>
      <c r="R19" s="23"/>
      <c r="S19" s="25"/>
      <c r="T19" s="23"/>
    </row>
    <row r="20" spans="1:20" x14ac:dyDescent="0.25">
      <c r="A20" s="68"/>
      <c r="B20" s="69"/>
      <c r="C20" s="37">
        <f t="shared" si="3"/>
        <v>19</v>
      </c>
      <c r="D20" s="82"/>
      <c r="E20" s="83"/>
      <c r="F20" s="83"/>
      <c r="G20" s="83"/>
      <c r="H20" s="83"/>
      <c r="I20" s="22"/>
      <c r="J20" s="22"/>
      <c r="K20" s="22"/>
      <c r="L20" s="23"/>
      <c r="M20" s="89"/>
      <c r="N20" s="22"/>
      <c r="O20" s="23"/>
      <c r="P20" s="89"/>
      <c r="Q20" s="22"/>
      <c r="R20" s="23"/>
      <c r="S20" s="25"/>
      <c r="T20" s="23"/>
    </row>
    <row r="21" spans="1:20" x14ac:dyDescent="0.25">
      <c r="A21" s="68"/>
      <c r="B21" s="69"/>
      <c r="C21" s="37">
        <f t="shared" si="3"/>
        <v>20</v>
      </c>
      <c r="D21" s="82"/>
      <c r="E21" s="83"/>
      <c r="F21" s="83"/>
      <c r="G21" s="83"/>
      <c r="H21" s="83"/>
      <c r="I21" s="22"/>
      <c r="J21" s="22"/>
      <c r="K21" s="22"/>
      <c r="L21" s="23"/>
      <c r="M21" s="89"/>
      <c r="N21" s="22"/>
      <c r="O21" s="23"/>
      <c r="P21" s="89"/>
      <c r="Q21" s="22"/>
      <c r="R21" s="23"/>
      <c r="S21" s="25"/>
      <c r="T21" s="23"/>
    </row>
    <row r="22" spans="1:20" x14ac:dyDescent="0.25">
      <c r="A22" s="68"/>
      <c r="B22" s="69"/>
      <c r="C22" s="37">
        <f t="shared" si="3"/>
        <v>21</v>
      </c>
      <c r="D22" s="82"/>
      <c r="E22" s="83"/>
      <c r="F22" s="83"/>
      <c r="G22" s="83"/>
      <c r="H22" s="83"/>
      <c r="I22" s="22"/>
      <c r="J22" s="22"/>
      <c r="K22" s="22"/>
      <c r="L22" s="23"/>
      <c r="M22" s="89"/>
      <c r="N22" s="22"/>
      <c r="O22" s="23"/>
      <c r="P22" s="89"/>
      <c r="Q22" s="22"/>
      <c r="R22" s="23"/>
      <c r="S22" s="25"/>
      <c r="T22" s="23"/>
    </row>
    <row r="23" spans="1:20" x14ac:dyDescent="0.25">
      <c r="A23" s="68"/>
      <c r="B23" s="69"/>
      <c r="C23" s="37">
        <f t="shared" si="3"/>
        <v>22</v>
      </c>
      <c r="D23" s="82"/>
      <c r="E23" s="83"/>
      <c r="F23" s="83"/>
      <c r="G23" s="83"/>
      <c r="H23" s="83"/>
      <c r="I23" s="22"/>
      <c r="J23" s="22"/>
      <c r="K23" s="22"/>
      <c r="L23" s="23"/>
      <c r="M23" s="89"/>
      <c r="N23" s="22"/>
      <c r="O23" s="23"/>
      <c r="P23" s="89"/>
      <c r="Q23" s="22"/>
      <c r="R23" s="23"/>
      <c r="S23" s="25"/>
      <c r="T23" s="23"/>
    </row>
    <row r="24" spans="1:20" x14ac:dyDescent="0.25">
      <c r="A24" s="68"/>
      <c r="B24" s="69"/>
      <c r="C24" s="37">
        <f t="shared" si="3"/>
        <v>23</v>
      </c>
      <c r="D24" s="82"/>
      <c r="E24" s="83"/>
      <c r="F24" s="83"/>
      <c r="G24" s="83"/>
      <c r="H24" s="83"/>
      <c r="I24" s="22"/>
      <c r="J24" s="22"/>
      <c r="K24" s="22"/>
      <c r="L24" s="23"/>
      <c r="M24" s="89"/>
      <c r="N24" s="22"/>
      <c r="O24" s="23"/>
      <c r="P24" s="89"/>
      <c r="Q24" s="22"/>
      <c r="R24" s="23"/>
      <c r="S24" s="25"/>
      <c r="T24" s="23"/>
    </row>
    <row r="25" spans="1:20" ht="15.75" thickBot="1" x14ac:dyDescent="0.3">
      <c r="A25" s="77"/>
      <c r="B25" s="78"/>
      <c r="C25" s="37">
        <f t="shared" si="3"/>
        <v>24</v>
      </c>
      <c r="D25" s="84"/>
      <c r="E25" s="85"/>
      <c r="F25" s="85"/>
      <c r="G25" s="85"/>
      <c r="H25" s="85"/>
      <c r="I25" s="29"/>
      <c r="J25" s="29"/>
      <c r="K25" s="29"/>
      <c r="L25" s="30"/>
      <c r="M25" s="90"/>
      <c r="N25" s="29"/>
      <c r="O25" s="30"/>
      <c r="P25" s="90"/>
      <c r="Q25" s="29"/>
      <c r="R25" s="30"/>
      <c r="S25" s="32"/>
      <c r="T25" s="30"/>
    </row>
    <row r="26" spans="1:20" ht="15.75" thickBot="1" x14ac:dyDescent="0.3">
      <c r="A26" s="134"/>
      <c r="B26" s="135"/>
      <c r="C26" s="46"/>
      <c r="D26" s="48">
        <f>SUM(D15:D25)</f>
        <v>0</v>
      </c>
      <c r="E26" s="48">
        <f t="shared" ref="E26:T26" si="4">SUM(E15:E25)</f>
        <v>0</v>
      </c>
      <c r="F26" s="48">
        <f t="shared" si="4"/>
        <v>0</v>
      </c>
      <c r="G26" s="48">
        <f t="shared" si="4"/>
        <v>0</v>
      </c>
      <c r="H26" s="48">
        <f t="shared" si="4"/>
        <v>0</v>
      </c>
      <c r="I26" s="48">
        <f t="shared" si="4"/>
        <v>0</v>
      </c>
      <c r="J26" s="48">
        <f t="shared" si="4"/>
        <v>0</v>
      </c>
      <c r="K26" s="48">
        <f t="shared" si="4"/>
        <v>0</v>
      </c>
      <c r="L26" s="48">
        <f t="shared" si="4"/>
        <v>0</v>
      </c>
      <c r="M26" s="48">
        <f t="shared" si="4"/>
        <v>0</v>
      </c>
      <c r="N26" s="48">
        <f t="shared" si="4"/>
        <v>0</v>
      </c>
      <c r="O26" s="48">
        <f t="shared" si="4"/>
        <v>0</v>
      </c>
      <c r="P26" s="48">
        <f t="shared" si="4"/>
        <v>0</v>
      </c>
      <c r="Q26" s="48">
        <f t="shared" si="4"/>
        <v>0</v>
      </c>
      <c r="R26" s="48">
        <f t="shared" si="4"/>
        <v>0</v>
      </c>
      <c r="S26" s="48">
        <f t="shared" si="4"/>
        <v>0</v>
      </c>
      <c r="T26" s="48">
        <f t="shared" si="4"/>
        <v>0</v>
      </c>
    </row>
    <row r="27" spans="1:20" x14ac:dyDescent="0.25">
      <c r="A27" s="136" t="s">
        <v>43</v>
      </c>
      <c r="B27" s="137"/>
      <c r="C27" s="49">
        <v>54</v>
      </c>
      <c r="D27" s="88"/>
      <c r="E27" s="52"/>
      <c r="F27" s="52"/>
      <c r="G27" s="52"/>
      <c r="H27" s="52"/>
      <c r="I27" s="52"/>
      <c r="J27" s="52"/>
      <c r="K27" s="52"/>
      <c r="L27" s="53"/>
      <c r="M27" s="55"/>
      <c r="N27" s="52"/>
      <c r="O27" s="53"/>
      <c r="P27" s="55"/>
      <c r="Q27" s="52"/>
      <c r="R27" s="53"/>
      <c r="S27" s="55"/>
      <c r="T27" s="53"/>
    </row>
    <row r="28" spans="1:20" x14ac:dyDescent="0.25">
      <c r="A28" s="68" t="s">
        <v>150</v>
      </c>
      <c r="B28" s="69" t="s">
        <v>144</v>
      </c>
      <c r="C28" s="56">
        <f>C27+1</f>
        <v>55</v>
      </c>
      <c r="D28" s="82">
        <v>800</v>
      </c>
      <c r="E28" s="83"/>
      <c r="F28" s="83"/>
      <c r="G28" s="83"/>
      <c r="H28" s="83"/>
      <c r="I28" s="22"/>
      <c r="J28" s="22"/>
      <c r="K28" s="22"/>
      <c r="L28" s="23"/>
      <c r="M28" s="89"/>
      <c r="N28" s="22"/>
      <c r="O28" s="23"/>
      <c r="P28" s="89"/>
      <c r="Q28" s="22"/>
      <c r="R28" s="23"/>
      <c r="S28" s="25"/>
      <c r="T28" s="23"/>
    </row>
    <row r="29" spans="1:20" x14ac:dyDescent="0.25">
      <c r="A29" s="68" t="s">
        <v>151</v>
      </c>
      <c r="B29" s="69" t="s">
        <v>152</v>
      </c>
      <c r="C29" s="56">
        <f t="shared" ref="C29:C36" si="5">C28+1</f>
        <v>56</v>
      </c>
      <c r="D29" s="82">
        <v>500</v>
      </c>
      <c r="E29" s="83"/>
      <c r="F29" s="83"/>
      <c r="G29" s="83"/>
      <c r="H29" s="83"/>
      <c r="I29" s="22"/>
      <c r="J29" s="22"/>
      <c r="K29" s="22"/>
      <c r="L29" s="23"/>
      <c r="M29" s="89"/>
      <c r="N29" s="22"/>
      <c r="O29" s="23"/>
      <c r="P29" s="89"/>
      <c r="Q29" s="22"/>
      <c r="R29" s="23"/>
      <c r="S29" s="25"/>
      <c r="T29" s="23"/>
    </row>
    <row r="30" spans="1:20" x14ac:dyDescent="0.25">
      <c r="A30" s="68"/>
      <c r="B30" s="69"/>
      <c r="C30" s="56">
        <f t="shared" si="5"/>
        <v>57</v>
      </c>
      <c r="D30" s="82"/>
      <c r="E30" s="83"/>
      <c r="F30" s="83"/>
      <c r="G30" s="83"/>
      <c r="H30" s="83"/>
      <c r="I30" s="22"/>
      <c r="J30" s="22"/>
      <c r="K30" s="22"/>
      <c r="L30" s="23"/>
      <c r="M30" s="89"/>
      <c r="N30" s="22"/>
      <c r="O30" s="23"/>
      <c r="P30" s="89"/>
      <c r="Q30" s="22"/>
      <c r="R30" s="23"/>
      <c r="S30" s="25"/>
      <c r="T30" s="23"/>
    </row>
    <row r="31" spans="1:20" x14ac:dyDescent="0.25">
      <c r="A31" s="68"/>
      <c r="B31" s="69"/>
      <c r="C31" s="56">
        <f t="shared" si="5"/>
        <v>58</v>
      </c>
      <c r="D31" s="82"/>
      <c r="E31" s="83"/>
      <c r="F31" s="83"/>
      <c r="G31" s="83"/>
      <c r="H31" s="83"/>
      <c r="I31" s="22"/>
      <c r="J31" s="22"/>
      <c r="K31" s="22"/>
      <c r="L31" s="23"/>
      <c r="M31" s="89"/>
      <c r="N31" s="22"/>
      <c r="O31" s="23"/>
      <c r="P31" s="89"/>
      <c r="Q31" s="22"/>
      <c r="R31" s="23"/>
      <c r="S31" s="25"/>
      <c r="T31" s="23"/>
    </row>
    <row r="32" spans="1:20" x14ac:dyDescent="0.25">
      <c r="A32" s="68"/>
      <c r="B32" s="69"/>
      <c r="C32" s="56">
        <f t="shared" si="5"/>
        <v>59</v>
      </c>
      <c r="D32" s="82"/>
      <c r="E32" s="83"/>
      <c r="F32" s="83"/>
      <c r="G32" s="83"/>
      <c r="H32" s="83"/>
      <c r="I32" s="22"/>
      <c r="J32" s="22"/>
      <c r="K32" s="22"/>
      <c r="L32" s="23"/>
      <c r="M32" s="89"/>
      <c r="N32" s="22"/>
      <c r="O32" s="23"/>
      <c r="P32" s="89"/>
      <c r="Q32" s="22"/>
      <c r="R32" s="23"/>
      <c r="S32" s="25"/>
      <c r="T32" s="23"/>
    </row>
    <row r="33" spans="1:20" x14ac:dyDescent="0.25">
      <c r="A33" s="68"/>
      <c r="B33" s="69"/>
      <c r="C33" s="56">
        <f t="shared" si="5"/>
        <v>60</v>
      </c>
      <c r="D33" s="82"/>
      <c r="E33" s="83"/>
      <c r="F33" s="83"/>
      <c r="G33" s="83"/>
      <c r="H33" s="83"/>
      <c r="I33" s="22"/>
      <c r="J33" s="22"/>
      <c r="K33" s="22"/>
      <c r="L33" s="23"/>
      <c r="M33" s="89"/>
      <c r="N33" s="22"/>
      <c r="O33" s="23"/>
      <c r="P33" s="89"/>
      <c r="Q33" s="22"/>
      <c r="R33" s="23"/>
      <c r="S33" s="25"/>
      <c r="T33" s="23"/>
    </row>
    <row r="34" spans="1:20" x14ac:dyDescent="0.25">
      <c r="A34" s="68"/>
      <c r="B34" s="69"/>
      <c r="C34" s="56">
        <f t="shared" si="5"/>
        <v>61</v>
      </c>
      <c r="D34" s="82"/>
      <c r="E34" s="83"/>
      <c r="F34" s="83"/>
      <c r="G34" s="83"/>
      <c r="H34" s="83"/>
      <c r="I34" s="22"/>
      <c r="J34" s="22"/>
      <c r="K34" s="22"/>
      <c r="L34" s="23"/>
      <c r="M34" s="89"/>
      <c r="N34" s="22"/>
      <c r="O34" s="23"/>
      <c r="P34" s="89"/>
      <c r="Q34" s="22"/>
      <c r="R34" s="23"/>
      <c r="S34" s="25"/>
      <c r="T34" s="23"/>
    </row>
    <row r="35" spans="1:20" x14ac:dyDescent="0.25">
      <c r="A35" s="68"/>
      <c r="B35" s="69"/>
      <c r="C35" s="56">
        <f t="shared" si="5"/>
        <v>62</v>
      </c>
      <c r="D35" s="82"/>
      <c r="E35" s="83"/>
      <c r="F35" s="83"/>
      <c r="G35" s="83"/>
      <c r="H35" s="83"/>
      <c r="I35" s="22"/>
      <c r="J35" s="22"/>
      <c r="K35" s="22"/>
      <c r="L35" s="23"/>
      <c r="M35" s="89"/>
      <c r="N35" s="22"/>
      <c r="O35" s="23"/>
      <c r="P35" s="89"/>
      <c r="Q35" s="22"/>
      <c r="R35" s="23"/>
      <c r="S35" s="25"/>
      <c r="T35" s="23"/>
    </row>
    <row r="36" spans="1:20" x14ac:dyDescent="0.25">
      <c r="A36" s="68"/>
      <c r="B36" s="69"/>
      <c r="C36" s="56">
        <f t="shared" si="5"/>
        <v>63</v>
      </c>
      <c r="D36" s="82"/>
      <c r="E36" s="83"/>
      <c r="F36" s="83"/>
      <c r="G36" s="83"/>
      <c r="H36" s="83"/>
      <c r="I36" s="22"/>
      <c r="J36" s="22"/>
      <c r="K36" s="22"/>
      <c r="L36" s="23"/>
      <c r="M36" s="89"/>
      <c r="N36" s="22"/>
      <c r="O36" s="23"/>
      <c r="P36" s="89"/>
      <c r="Q36" s="22"/>
      <c r="R36" s="23"/>
      <c r="S36" s="25"/>
      <c r="T36" s="23"/>
    </row>
    <row r="37" spans="1:20" x14ac:dyDescent="0.25">
      <c r="A37" s="57"/>
      <c r="B37" s="58"/>
      <c r="C37" s="56"/>
      <c r="D37" s="60">
        <f>SUM(D27:D36)</f>
        <v>1300</v>
      </c>
      <c r="E37" s="60">
        <f t="shared" ref="E37:T37" si="6">SUM(E27:E36)</f>
        <v>0</v>
      </c>
      <c r="F37" s="60">
        <f t="shared" si="6"/>
        <v>0</v>
      </c>
      <c r="G37" s="60">
        <f t="shared" si="6"/>
        <v>0</v>
      </c>
      <c r="H37" s="60">
        <f t="shared" si="6"/>
        <v>0</v>
      </c>
      <c r="I37" s="60">
        <f t="shared" si="6"/>
        <v>0</v>
      </c>
      <c r="J37" s="60">
        <f t="shared" si="6"/>
        <v>0</v>
      </c>
      <c r="K37" s="60">
        <f t="shared" si="6"/>
        <v>0</v>
      </c>
      <c r="L37" s="60">
        <f t="shared" si="6"/>
        <v>0</v>
      </c>
      <c r="M37" s="60">
        <f t="shared" si="6"/>
        <v>0</v>
      </c>
      <c r="N37" s="60">
        <f t="shared" si="6"/>
        <v>0</v>
      </c>
      <c r="O37" s="60">
        <f t="shared" si="6"/>
        <v>0</v>
      </c>
      <c r="P37" s="60">
        <f t="shared" si="6"/>
        <v>0</v>
      </c>
      <c r="Q37" s="60">
        <f t="shared" si="6"/>
        <v>0</v>
      </c>
      <c r="R37" s="60">
        <f t="shared" si="6"/>
        <v>0</v>
      </c>
      <c r="S37" s="60">
        <f t="shared" si="6"/>
        <v>0</v>
      </c>
      <c r="T37" s="60">
        <f t="shared" si="6"/>
        <v>0</v>
      </c>
    </row>
    <row r="38" spans="1:20" ht="15.75" thickBot="1" x14ac:dyDescent="0.3">
      <c r="A38" s="61" t="s">
        <v>84</v>
      </c>
      <c r="B38" s="62">
        <f>D38+E38+F38*5+G38*3.5+M38+P38</f>
        <v>9395.1600000000017</v>
      </c>
      <c r="C38" s="63" t="s">
        <v>85</v>
      </c>
      <c r="D38" s="65">
        <f>D14+D26-D37</f>
        <v>-2811</v>
      </c>
      <c r="E38" s="65">
        <f t="shared" ref="E38:T38" si="7">E14+E26-E37</f>
        <v>1280</v>
      </c>
      <c r="F38" s="65">
        <f t="shared" si="7"/>
        <v>50.03200000000038</v>
      </c>
      <c r="G38" s="65">
        <f t="shared" si="7"/>
        <v>0</v>
      </c>
      <c r="H38" s="65">
        <f t="shared" si="7"/>
        <v>11449.920000000022</v>
      </c>
      <c r="I38" s="65">
        <f t="shared" si="7"/>
        <v>1095.2989999999991</v>
      </c>
      <c r="J38" s="65">
        <f t="shared" si="7"/>
        <v>379.0699999999963</v>
      </c>
      <c r="K38" s="65">
        <f t="shared" si="7"/>
        <v>1</v>
      </c>
      <c r="L38" s="65">
        <f t="shared" si="7"/>
        <v>8340.9500000000116</v>
      </c>
      <c r="M38" s="65">
        <f t="shared" si="7"/>
        <v>4760</v>
      </c>
      <c r="N38" s="65">
        <f t="shared" si="7"/>
        <v>44233.329999999813</v>
      </c>
      <c r="O38" s="65">
        <f t="shared" si="7"/>
        <v>0</v>
      </c>
      <c r="P38" s="65">
        <f t="shared" si="7"/>
        <v>5916</v>
      </c>
      <c r="Q38" s="65">
        <f t="shared" si="7"/>
        <v>76785.010000000038</v>
      </c>
      <c r="R38" s="65">
        <f t="shared" si="7"/>
        <v>0</v>
      </c>
      <c r="S38" s="65">
        <f t="shared" si="7"/>
        <v>60292</v>
      </c>
      <c r="T38" s="65">
        <f t="shared" si="7"/>
        <v>10544.900000000023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805CE-69D7-432B-A960-C3433A42B9C7}">
  <dimension ref="A1"/>
  <sheetViews>
    <sheetView rightToLeft="1" workbookViewId="0">
      <selection activeCell="H30" sqref="H30"/>
    </sheetView>
  </sheetViews>
  <sheetFormatPr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B8DBD0-9F84-447C-8C54-B1A1F4A59FE8}">
  <dimension ref="A1"/>
  <sheetViews>
    <sheetView rightToLeft="1" workbookViewId="0">
      <selection activeCell="J30" sqref="J30"/>
    </sheetView>
  </sheetViews>
  <sheetFormatPr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604DE-E2D1-4934-AC6A-411A9066C2B7}">
  <dimension ref="A1"/>
  <sheetViews>
    <sheetView rightToLeft="1" workbookViewId="0">
      <selection activeCell="I30" sqref="I30"/>
    </sheetView>
  </sheetViews>
  <sheetFormatPr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DA4E9B-5F7A-4646-9093-D45CF9396A0B}">
  <dimension ref="A1"/>
  <sheetViews>
    <sheetView rightToLeft="1" workbookViewId="0">
      <selection activeCell="J30" sqref="J30"/>
    </sheetView>
  </sheetViews>
  <sheetFormatPr defaultRowHeight="15" x14ac:dyDescent="0.25"/>
  <sheetData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B0E760-D78C-46DE-847F-B008634D5C5F}">
  <dimension ref="A1"/>
  <sheetViews>
    <sheetView rightToLeft="1" workbookViewId="0"/>
  </sheetViews>
  <sheetFormatPr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47F48C-3412-4CD2-871E-B62D38A23BBA}">
  <dimension ref="A1"/>
  <sheetViews>
    <sheetView rightToLeft="1" workbookViewId="0">
      <selection activeCell="K31" sqref="K30:K31"/>
    </sheetView>
  </sheetViews>
  <sheetFormatPr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BB56AD-70A0-40F5-B8DE-A0AAEF32C98E}">
  <dimension ref="A1"/>
  <sheetViews>
    <sheetView rightToLeft="1" workbookViewId="0">
      <selection activeCell="K28" sqref="K28"/>
    </sheetView>
  </sheetViews>
  <sheetFormatPr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0E446-716D-4822-B5C3-61107E462B49}">
  <dimension ref="A1"/>
  <sheetViews>
    <sheetView rightToLeft="1" workbookViewId="0">
      <selection activeCell="L28" sqref="L28"/>
    </sheetView>
  </sheetViews>
  <sheetFormatPr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A7398-46AC-4ABD-9F85-E8D7D9CA0576}">
  <dimension ref="A1"/>
  <sheetViews>
    <sheetView rightToLeft="1" workbookViewId="0">
      <selection activeCell="L33" sqref="L33"/>
    </sheetView>
  </sheetViews>
  <sheetFormatPr defaultRowHeight="15" x14ac:dyDescent="0.2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35C0FC-E123-4601-8E80-B51732878737}">
  <dimension ref="A1"/>
  <sheetViews>
    <sheetView rightToLeft="1" workbookViewId="0">
      <selection activeCell="K35" sqref="K35"/>
    </sheetView>
  </sheetViews>
  <sheetFormatPr defaultRowHeight="15" x14ac:dyDescent="0.25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AA600-3FBB-4100-A300-0BC4D743007F}">
  <dimension ref="A1"/>
  <sheetViews>
    <sheetView rightToLeft="1" workbookViewId="0">
      <selection activeCell="N31" sqref="N31"/>
    </sheetView>
  </sheetViews>
  <sheetFormatPr defaultRowHeight="15" x14ac:dyDescent="0.25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465C5E-3FB5-42C2-85C5-9A5CDA271EE6}">
  <dimension ref="A1"/>
  <sheetViews>
    <sheetView rightToLeft="1" workbookViewId="0">
      <selection activeCell="N30" sqref="N30"/>
    </sheetView>
  </sheetViews>
  <sheetFormatPr defaultRowHeight="15" x14ac:dyDescent="0.25"/>
  <sheetData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0AB4-E173-4750-8012-29439CA475D5}">
  <dimension ref="A1"/>
  <sheetViews>
    <sheetView rightToLeft="1" workbookViewId="0">
      <selection activeCell="N31" sqref="N31"/>
    </sheetView>
  </sheetViews>
  <sheetFormatPr defaultRowHeight="15" x14ac:dyDescent="0.25"/>
  <sheetData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7D47D-D67D-4115-B808-FD93DC803E24}">
  <dimension ref="A1"/>
  <sheetViews>
    <sheetView rightToLeft="1" workbookViewId="0">
      <selection activeCell="O31" sqref="O31"/>
    </sheetView>
  </sheetViews>
  <sheetFormatPr defaultRowHeight="15" x14ac:dyDescent="0.25"/>
  <sheetData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AF553-47F8-4254-9B15-820154BADB97}">
  <dimension ref="A1"/>
  <sheetViews>
    <sheetView rightToLeft="1" workbookViewId="0">
      <selection activeCell="P30" sqref="P30"/>
    </sheetView>
  </sheetViews>
  <sheetFormatPr defaultRowHeight="15" x14ac:dyDescent="0.25"/>
  <sheetData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E4A01-BF7C-4FB1-9D8A-207717C174E2}">
  <dimension ref="A1"/>
  <sheetViews>
    <sheetView rightToLeft="1" workbookViewId="0">
      <selection activeCell="P29" sqref="P29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28</vt:lpstr>
      <vt:lpstr>29</vt:lpstr>
      <vt:lpstr>30</vt:lpstr>
      <vt:lpstr>31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2022-09-18T05:14:20Z</dcterms:created>
  <dcterms:modified xsi:type="dcterms:W3CDTF">2024-01-20T10:31:19Z</dcterms:modified>
</cp:coreProperties>
</file>