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29C04E57-7281-458B-9CBD-BD5811C4C2EA}" xr6:coauthVersionLast="47" xr6:coauthVersionMax="47" xr10:uidLastSave="{00000000-0000-0000-0000-000000000000}"/>
  <bookViews>
    <workbookView xWindow="-120" yWindow="-120" windowWidth="29040" windowHeight="15840" tabRatio="867" activeTab="5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5" r:id="rId24"/>
    <sheet name="25" sheetId="32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  <externalReference r:id="rId3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37" i="14" l="1"/>
  <c r="S37" i="14"/>
  <c r="R37" i="14"/>
  <c r="Q37" i="14"/>
  <c r="P37" i="14"/>
  <c r="O37" i="14"/>
  <c r="N37" i="14"/>
  <c r="M37" i="14"/>
  <c r="L37" i="14"/>
  <c r="K37" i="14"/>
  <c r="J37" i="14"/>
  <c r="I37" i="14"/>
  <c r="H37" i="14"/>
  <c r="G37" i="14"/>
  <c r="F37" i="14"/>
  <c r="E37" i="14"/>
  <c r="D37" i="14"/>
  <c r="C28" i="14"/>
  <c r="C29" i="14" s="1"/>
  <c r="C30" i="14" s="1"/>
  <c r="C31" i="14" s="1"/>
  <c r="C32" i="14" s="1"/>
  <c r="C33" i="14" s="1"/>
  <c r="C34" i="14" s="1"/>
  <c r="C35" i="14" s="1"/>
  <c r="C36" i="14" s="1"/>
  <c r="T26" i="14"/>
  <c r="S26" i="14"/>
  <c r="R26" i="14"/>
  <c r="Q26" i="14"/>
  <c r="P26" i="14"/>
  <c r="O26" i="14"/>
  <c r="N26" i="14"/>
  <c r="M26" i="14"/>
  <c r="L26" i="14"/>
  <c r="K26" i="14"/>
  <c r="J26" i="14"/>
  <c r="I26" i="14"/>
  <c r="H26" i="14"/>
  <c r="G26" i="14"/>
  <c r="F26" i="14"/>
  <c r="E26" i="14"/>
  <c r="D26" i="14"/>
  <c r="C18" i="14"/>
  <c r="C19" i="14" s="1"/>
  <c r="C20" i="14" s="1"/>
  <c r="C21" i="14" s="1"/>
  <c r="C22" i="14" s="1"/>
  <c r="C23" i="14" s="1"/>
  <c r="C24" i="14" s="1"/>
  <c r="C25" i="14" s="1"/>
  <c r="C17" i="14"/>
  <c r="C16" i="14"/>
  <c r="P14" i="14"/>
  <c r="P38" i="14" s="1"/>
  <c r="N14" i="14"/>
  <c r="N38" i="14" s="1"/>
  <c r="M14" i="14"/>
  <c r="M38" i="14" s="1"/>
  <c r="L14" i="14"/>
  <c r="L38" i="14" s="1"/>
  <c r="C6" i="14"/>
  <c r="C7" i="14" s="1"/>
  <c r="C8" i="14" s="1"/>
  <c r="C9" i="14" s="1"/>
  <c r="C10" i="14" s="1"/>
  <c r="C11" i="14" s="1"/>
  <c r="C12" i="14" s="1"/>
  <c r="C13" i="14" s="1"/>
  <c r="C5" i="14"/>
  <c r="T4" i="14"/>
  <c r="T14" i="14" s="1"/>
  <c r="T38" i="14" s="1"/>
  <c r="S4" i="14"/>
  <c r="S14" i="14" s="1"/>
  <c r="S38" i="14" s="1"/>
  <c r="R4" i="14"/>
  <c r="R14" i="14" s="1"/>
  <c r="R38" i="14" s="1"/>
  <c r="Q4" i="14"/>
  <c r="Q14" i="14" s="1"/>
  <c r="Q38" i="14" s="1"/>
  <c r="P4" i="14"/>
  <c r="O4" i="14"/>
  <c r="O14" i="14" s="1"/>
  <c r="O38" i="14" s="1"/>
  <c r="N4" i="14"/>
  <c r="M4" i="14"/>
  <c r="L4" i="14"/>
  <c r="K4" i="14"/>
  <c r="K14" i="14" s="1"/>
  <c r="K38" i="14" s="1"/>
  <c r="J4" i="14"/>
  <c r="J14" i="14" s="1"/>
  <c r="J38" i="14" s="1"/>
  <c r="I4" i="14"/>
  <c r="I14" i="14" s="1"/>
  <c r="I38" i="14" s="1"/>
  <c r="H4" i="14"/>
  <c r="H14" i="14" s="1"/>
  <c r="H38" i="14" s="1"/>
  <c r="G4" i="14"/>
  <c r="G14" i="14" s="1"/>
  <c r="G38" i="14" s="1"/>
  <c r="F4" i="14"/>
  <c r="F14" i="14" s="1"/>
  <c r="F38" i="14" s="1"/>
  <c r="E4" i="14"/>
  <c r="E14" i="14" s="1"/>
  <c r="E38" i="14" s="1"/>
  <c r="D4" i="14"/>
  <c r="D14" i="14" s="1"/>
  <c r="D38" i="14" s="1"/>
  <c r="B38" i="14" s="1"/>
  <c r="A2" i="14"/>
  <c r="B1" i="14"/>
  <c r="T37" i="12"/>
  <c r="S37" i="12"/>
  <c r="R37" i="12"/>
  <c r="Q37" i="12"/>
  <c r="P37" i="12"/>
  <c r="O37" i="12"/>
  <c r="N37" i="12"/>
  <c r="M37" i="12"/>
  <c r="L37" i="12"/>
  <c r="K37" i="12"/>
  <c r="J37" i="12"/>
  <c r="I37" i="12"/>
  <c r="H37" i="12"/>
  <c r="G37" i="12"/>
  <c r="F37" i="12"/>
  <c r="E37" i="12"/>
  <c r="D37" i="12"/>
  <c r="C28" i="12"/>
  <c r="C29" i="12" s="1"/>
  <c r="C30" i="12" s="1"/>
  <c r="C31" i="12" s="1"/>
  <c r="C32" i="12" s="1"/>
  <c r="C33" i="12" s="1"/>
  <c r="C34" i="12" s="1"/>
  <c r="C35" i="12" s="1"/>
  <c r="C36" i="12" s="1"/>
  <c r="T26" i="12"/>
  <c r="S26" i="12"/>
  <c r="R26" i="12"/>
  <c r="Q26" i="12"/>
  <c r="P26" i="12"/>
  <c r="O26" i="12"/>
  <c r="N26" i="12"/>
  <c r="M26" i="12"/>
  <c r="L26" i="12"/>
  <c r="K26" i="12"/>
  <c r="J26" i="12"/>
  <c r="I26" i="12"/>
  <c r="H26" i="12"/>
  <c r="G26" i="12"/>
  <c r="F26" i="12"/>
  <c r="E26" i="12"/>
  <c r="D26" i="12"/>
  <c r="C16" i="12"/>
  <c r="C17" i="12" s="1"/>
  <c r="C18" i="12" s="1"/>
  <c r="C19" i="12" s="1"/>
  <c r="C20" i="12" s="1"/>
  <c r="C21" i="12" s="1"/>
  <c r="C22" i="12" s="1"/>
  <c r="C23" i="12" s="1"/>
  <c r="C24" i="12" s="1"/>
  <c r="C25" i="12" s="1"/>
  <c r="N14" i="12"/>
  <c r="N38" i="12" s="1"/>
  <c r="M14" i="12"/>
  <c r="M38" i="12" s="1"/>
  <c r="L14" i="12"/>
  <c r="L38" i="12" s="1"/>
  <c r="C6" i="12"/>
  <c r="C7" i="12" s="1"/>
  <c r="C8" i="12" s="1"/>
  <c r="C9" i="12" s="1"/>
  <c r="C10" i="12" s="1"/>
  <c r="C11" i="12" s="1"/>
  <c r="C12" i="12" s="1"/>
  <c r="C13" i="12" s="1"/>
  <c r="C5" i="12"/>
  <c r="T4" i="12"/>
  <c r="T14" i="12" s="1"/>
  <c r="T38" i="12" s="1"/>
  <c r="S4" i="12"/>
  <c r="S14" i="12" s="1"/>
  <c r="S38" i="12" s="1"/>
  <c r="R4" i="12"/>
  <c r="R14" i="12" s="1"/>
  <c r="R38" i="12" s="1"/>
  <c r="Q4" i="12"/>
  <c r="Q14" i="12" s="1"/>
  <c r="Q38" i="12" s="1"/>
  <c r="P4" i="12"/>
  <c r="P14" i="12" s="1"/>
  <c r="P38" i="12" s="1"/>
  <c r="O4" i="12"/>
  <c r="O14" i="12" s="1"/>
  <c r="O38" i="12" s="1"/>
  <c r="N4" i="12"/>
  <c r="M4" i="12"/>
  <c r="L4" i="12"/>
  <c r="K4" i="12"/>
  <c r="K14" i="12" s="1"/>
  <c r="K38" i="12" s="1"/>
  <c r="J4" i="12"/>
  <c r="J14" i="12" s="1"/>
  <c r="J38" i="12" s="1"/>
  <c r="I4" i="12"/>
  <c r="I14" i="12" s="1"/>
  <c r="I38" i="12" s="1"/>
  <c r="H4" i="12"/>
  <c r="H14" i="12" s="1"/>
  <c r="H38" i="12" s="1"/>
  <c r="G4" i="12"/>
  <c r="G14" i="12" s="1"/>
  <c r="G38" i="12" s="1"/>
  <c r="F4" i="12"/>
  <c r="F14" i="12" s="1"/>
  <c r="F38" i="12" s="1"/>
  <c r="E4" i="12"/>
  <c r="E14" i="12" s="1"/>
  <c r="E38" i="12" s="1"/>
  <c r="D4" i="12"/>
  <c r="D14" i="12" s="1"/>
  <c r="D38" i="12" s="1"/>
  <c r="A2" i="12"/>
  <c r="B1" i="12"/>
  <c r="P38" i="11"/>
  <c r="T37" i="11"/>
  <c r="S37" i="11"/>
  <c r="R37" i="11"/>
  <c r="Q37" i="11"/>
  <c r="P37" i="11"/>
  <c r="O37" i="11"/>
  <c r="N37" i="11"/>
  <c r="M37" i="11"/>
  <c r="L37" i="11"/>
  <c r="K37" i="11"/>
  <c r="J37" i="11"/>
  <c r="I37" i="11"/>
  <c r="H37" i="11"/>
  <c r="G37" i="11"/>
  <c r="F37" i="11"/>
  <c r="E37" i="11"/>
  <c r="D37" i="11"/>
  <c r="C28" i="11"/>
  <c r="C29" i="11" s="1"/>
  <c r="C30" i="11" s="1"/>
  <c r="C31" i="11" s="1"/>
  <c r="C32" i="11" s="1"/>
  <c r="C33" i="11" s="1"/>
  <c r="C34" i="11" s="1"/>
  <c r="C35" i="11" s="1"/>
  <c r="C36" i="11" s="1"/>
  <c r="T26" i="11"/>
  <c r="S26" i="11"/>
  <c r="R26" i="11"/>
  <c r="Q26" i="11"/>
  <c r="P26" i="11"/>
  <c r="O26" i="11"/>
  <c r="N26" i="11"/>
  <c r="M26" i="11"/>
  <c r="L26" i="11"/>
  <c r="K26" i="11"/>
  <c r="J26" i="11"/>
  <c r="I26" i="11"/>
  <c r="H26" i="11"/>
  <c r="G26" i="11"/>
  <c r="F26" i="11"/>
  <c r="E26" i="11"/>
  <c r="D26" i="11"/>
  <c r="C16" i="11"/>
  <c r="C17" i="11" s="1"/>
  <c r="C18" i="11" s="1"/>
  <c r="C19" i="11" s="1"/>
  <c r="C20" i="11" s="1"/>
  <c r="C21" i="11" s="1"/>
  <c r="C22" i="11" s="1"/>
  <c r="C23" i="11" s="1"/>
  <c r="C24" i="11" s="1"/>
  <c r="C25" i="11" s="1"/>
  <c r="P14" i="11"/>
  <c r="O14" i="11"/>
  <c r="O38" i="11" s="1"/>
  <c r="N14" i="11"/>
  <c r="N38" i="11" s="1"/>
  <c r="M14" i="11"/>
  <c r="M38" i="11" s="1"/>
  <c r="L14" i="11"/>
  <c r="L38" i="11" s="1"/>
  <c r="J14" i="11"/>
  <c r="J38" i="11" s="1"/>
  <c r="C6" i="11"/>
  <c r="C7" i="11" s="1"/>
  <c r="C8" i="11" s="1"/>
  <c r="C9" i="11" s="1"/>
  <c r="C10" i="11" s="1"/>
  <c r="C11" i="11" s="1"/>
  <c r="C12" i="11" s="1"/>
  <c r="C13" i="11" s="1"/>
  <c r="C5" i="11"/>
  <c r="T4" i="11"/>
  <c r="T14" i="11" s="1"/>
  <c r="T38" i="11" s="1"/>
  <c r="S4" i="11"/>
  <c r="S14" i="11" s="1"/>
  <c r="S38" i="11" s="1"/>
  <c r="R4" i="11"/>
  <c r="R14" i="11" s="1"/>
  <c r="R38" i="11" s="1"/>
  <c r="Q4" i="11"/>
  <c r="Q14" i="11" s="1"/>
  <c r="Q38" i="11" s="1"/>
  <c r="P4" i="11"/>
  <c r="O4" i="11"/>
  <c r="N4" i="11"/>
  <c r="M4" i="11"/>
  <c r="L4" i="11"/>
  <c r="K4" i="11"/>
  <c r="K14" i="11" s="1"/>
  <c r="K38" i="11" s="1"/>
  <c r="J4" i="11"/>
  <c r="I4" i="11"/>
  <c r="I14" i="11" s="1"/>
  <c r="I38" i="11" s="1"/>
  <c r="H4" i="11"/>
  <c r="H14" i="11" s="1"/>
  <c r="H38" i="11" s="1"/>
  <c r="G4" i="11"/>
  <c r="G14" i="11" s="1"/>
  <c r="G38" i="11" s="1"/>
  <c r="F4" i="11"/>
  <c r="F14" i="11" s="1"/>
  <c r="F38" i="11" s="1"/>
  <c r="E4" i="11"/>
  <c r="E14" i="11" s="1"/>
  <c r="E38" i="11" s="1"/>
  <c r="D4" i="11"/>
  <c r="D14" i="11" s="1"/>
  <c r="D38" i="11" s="1"/>
  <c r="B38" i="11" s="1"/>
  <c r="A2" i="11"/>
  <c r="B1" i="11"/>
  <c r="T37" i="10"/>
  <c r="S37" i="10"/>
  <c r="R37" i="10"/>
  <c r="Q37" i="10"/>
  <c r="P37" i="10"/>
  <c r="O37" i="10"/>
  <c r="N37" i="10"/>
  <c r="M37" i="10"/>
  <c r="L37" i="10"/>
  <c r="K37" i="10"/>
  <c r="J37" i="10"/>
  <c r="I37" i="10"/>
  <c r="H37" i="10"/>
  <c r="G37" i="10"/>
  <c r="F37" i="10"/>
  <c r="E37" i="10"/>
  <c r="D37" i="10"/>
  <c r="C28" i="10"/>
  <c r="C29" i="10" s="1"/>
  <c r="C30" i="10" s="1"/>
  <c r="C31" i="10" s="1"/>
  <c r="C32" i="10" s="1"/>
  <c r="C33" i="10" s="1"/>
  <c r="C34" i="10" s="1"/>
  <c r="C35" i="10" s="1"/>
  <c r="C36" i="10" s="1"/>
  <c r="T26" i="10"/>
  <c r="S26" i="10"/>
  <c r="R26" i="10"/>
  <c r="Q26" i="10"/>
  <c r="P26" i="10"/>
  <c r="O26" i="10"/>
  <c r="N26" i="10"/>
  <c r="M26" i="10"/>
  <c r="L26" i="10"/>
  <c r="K26" i="10"/>
  <c r="J26" i="10"/>
  <c r="I26" i="10"/>
  <c r="H26" i="10"/>
  <c r="G26" i="10"/>
  <c r="F26" i="10"/>
  <c r="E26" i="10"/>
  <c r="D26" i="10"/>
  <c r="C16" i="10"/>
  <c r="C17" i="10" s="1"/>
  <c r="C18" i="10" s="1"/>
  <c r="C19" i="10" s="1"/>
  <c r="C20" i="10" s="1"/>
  <c r="C21" i="10" s="1"/>
  <c r="C22" i="10" s="1"/>
  <c r="C23" i="10" s="1"/>
  <c r="C24" i="10" s="1"/>
  <c r="C25" i="10" s="1"/>
  <c r="P14" i="10"/>
  <c r="P38" i="10" s="1"/>
  <c r="E14" i="10"/>
  <c r="E38" i="10" s="1"/>
  <c r="C5" i="10"/>
  <c r="C6" i="10" s="1"/>
  <c r="C7" i="10" s="1"/>
  <c r="C8" i="10" s="1"/>
  <c r="C9" i="10" s="1"/>
  <c r="C10" i="10" s="1"/>
  <c r="C11" i="10" s="1"/>
  <c r="C12" i="10" s="1"/>
  <c r="C13" i="10" s="1"/>
  <c r="T4" i="10"/>
  <c r="T14" i="10" s="1"/>
  <c r="T38" i="10" s="1"/>
  <c r="S4" i="10"/>
  <c r="S14" i="10" s="1"/>
  <c r="S38" i="10" s="1"/>
  <c r="R4" i="10"/>
  <c r="R14" i="10" s="1"/>
  <c r="R38" i="10" s="1"/>
  <c r="Q4" i="10"/>
  <c r="Q14" i="10" s="1"/>
  <c r="Q38" i="10" s="1"/>
  <c r="P4" i="10"/>
  <c r="O4" i="10"/>
  <c r="O14" i="10" s="1"/>
  <c r="O38" i="10" s="1"/>
  <c r="N4" i="10"/>
  <c r="N14" i="10" s="1"/>
  <c r="N38" i="10" s="1"/>
  <c r="M4" i="10"/>
  <c r="M14" i="10" s="1"/>
  <c r="M38" i="10" s="1"/>
  <c r="L4" i="10"/>
  <c r="L14" i="10" s="1"/>
  <c r="L38" i="10" s="1"/>
  <c r="K4" i="10"/>
  <c r="K14" i="10" s="1"/>
  <c r="K38" i="10" s="1"/>
  <c r="J4" i="10"/>
  <c r="J14" i="10" s="1"/>
  <c r="J38" i="10" s="1"/>
  <c r="I4" i="10"/>
  <c r="I14" i="10" s="1"/>
  <c r="I38" i="10" s="1"/>
  <c r="H4" i="10"/>
  <c r="H14" i="10" s="1"/>
  <c r="H38" i="10" s="1"/>
  <c r="G4" i="10"/>
  <c r="G14" i="10" s="1"/>
  <c r="G38" i="10" s="1"/>
  <c r="F4" i="10"/>
  <c r="F14" i="10" s="1"/>
  <c r="F38" i="10" s="1"/>
  <c r="E4" i="10"/>
  <c r="D4" i="10"/>
  <c r="D14" i="10" s="1"/>
  <c r="D38" i="10" s="1"/>
  <c r="A2" i="10"/>
  <c r="B1" i="10"/>
  <c r="T37" i="7"/>
  <c r="S37" i="7"/>
  <c r="R37" i="7"/>
  <c r="Q37" i="7"/>
  <c r="P37" i="7"/>
  <c r="O37" i="7"/>
  <c r="N37" i="7"/>
  <c r="M37" i="7"/>
  <c r="L37" i="7"/>
  <c r="K37" i="7"/>
  <c r="J37" i="7"/>
  <c r="I37" i="7"/>
  <c r="H37" i="7"/>
  <c r="G37" i="7"/>
  <c r="F37" i="7"/>
  <c r="E37" i="7"/>
  <c r="D37" i="7"/>
  <c r="C28" i="7"/>
  <c r="C29" i="7" s="1"/>
  <c r="C30" i="7" s="1"/>
  <c r="C31" i="7" s="1"/>
  <c r="C32" i="7" s="1"/>
  <c r="C33" i="7" s="1"/>
  <c r="C34" i="7" s="1"/>
  <c r="C35" i="7" s="1"/>
  <c r="C36" i="7" s="1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16" i="7"/>
  <c r="C17" i="7" s="1"/>
  <c r="C18" i="7" s="1"/>
  <c r="C19" i="7" s="1"/>
  <c r="C20" i="7" s="1"/>
  <c r="C21" i="7" s="1"/>
  <c r="C22" i="7" s="1"/>
  <c r="C23" i="7" s="1"/>
  <c r="C24" i="7" s="1"/>
  <c r="C25" i="7" s="1"/>
  <c r="S14" i="7"/>
  <c r="S38" i="7" s="1"/>
  <c r="R14" i="7"/>
  <c r="R38" i="7" s="1"/>
  <c r="Q14" i="7"/>
  <c r="Q38" i="7" s="1"/>
  <c r="P14" i="7"/>
  <c r="P38" i="7" s="1"/>
  <c r="O14" i="7"/>
  <c r="O38" i="7" s="1"/>
  <c r="N14" i="7"/>
  <c r="N38" i="7" s="1"/>
  <c r="M14" i="7"/>
  <c r="M38" i="7" s="1"/>
  <c r="L14" i="7"/>
  <c r="L38" i="7" s="1"/>
  <c r="C6" i="7"/>
  <c r="C7" i="7" s="1"/>
  <c r="C8" i="7" s="1"/>
  <c r="C9" i="7" s="1"/>
  <c r="C10" i="7" s="1"/>
  <c r="C11" i="7" s="1"/>
  <c r="C12" i="7" s="1"/>
  <c r="C13" i="7" s="1"/>
  <c r="C5" i="7"/>
  <c r="T4" i="7"/>
  <c r="T14" i="7" s="1"/>
  <c r="T38" i="7" s="1"/>
  <c r="S4" i="7"/>
  <c r="R4" i="7"/>
  <c r="Q4" i="7"/>
  <c r="P4" i="7"/>
  <c r="O4" i="7"/>
  <c r="N4" i="7"/>
  <c r="M4" i="7"/>
  <c r="L4" i="7"/>
  <c r="K4" i="7"/>
  <c r="K14" i="7" s="1"/>
  <c r="K38" i="7" s="1"/>
  <c r="J4" i="7"/>
  <c r="J14" i="7" s="1"/>
  <c r="J38" i="7" s="1"/>
  <c r="I4" i="7"/>
  <c r="I14" i="7" s="1"/>
  <c r="I38" i="7" s="1"/>
  <c r="H4" i="7"/>
  <c r="H14" i="7" s="1"/>
  <c r="H38" i="7" s="1"/>
  <c r="G4" i="7"/>
  <c r="G14" i="7" s="1"/>
  <c r="G38" i="7" s="1"/>
  <c r="F4" i="7"/>
  <c r="F14" i="7" s="1"/>
  <c r="F38" i="7" s="1"/>
  <c r="E4" i="7"/>
  <c r="E14" i="7" s="1"/>
  <c r="E38" i="7" s="1"/>
  <c r="D4" i="7"/>
  <c r="D14" i="7" s="1"/>
  <c r="D38" i="7" s="1"/>
  <c r="B38" i="7" s="1"/>
  <c r="A2" i="7"/>
  <c r="B1" i="7"/>
  <c r="T38" i="6"/>
  <c r="S38" i="6"/>
  <c r="R38" i="6"/>
  <c r="Q38" i="6"/>
  <c r="P38" i="6"/>
  <c r="O38" i="6"/>
  <c r="N38" i="6"/>
  <c r="M38" i="6"/>
  <c r="L38" i="6"/>
  <c r="K38" i="6"/>
  <c r="J38" i="6"/>
  <c r="I38" i="6"/>
  <c r="H38" i="6"/>
  <c r="G38" i="6"/>
  <c r="F38" i="6"/>
  <c r="E38" i="6"/>
  <c r="D38" i="6"/>
  <c r="C28" i="6"/>
  <c r="C29" i="6" s="1"/>
  <c r="C30" i="6" s="1"/>
  <c r="C31" i="6" s="1"/>
  <c r="C32" i="6" s="1"/>
  <c r="C33" i="6" s="1"/>
  <c r="C34" i="6" s="1"/>
  <c r="C35" i="6" s="1"/>
  <c r="C36" i="6" s="1"/>
  <c r="C37" i="6" s="1"/>
  <c r="T26" i="6"/>
  <c r="S26" i="6"/>
  <c r="R26" i="6"/>
  <c r="Q26" i="6"/>
  <c r="P26" i="6"/>
  <c r="O26" i="6"/>
  <c r="N26" i="6"/>
  <c r="M26" i="6"/>
  <c r="L26" i="6"/>
  <c r="K26" i="6"/>
  <c r="J26" i="6"/>
  <c r="I26" i="6"/>
  <c r="H26" i="6"/>
  <c r="G26" i="6"/>
  <c r="F26" i="6"/>
  <c r="E26" i="6"/>
  <c r="D26" i="6"/>
  <c r="C16" i="6"/>
  <c r="C17" i="6" s="1"/>
  <c r="C18" i="6" s="1"/>
  <c r="C19" i="6" s="1"/>
  <c r="C20" i="6" s="1"/>
  <c r="C21" i="6" s="1"/>
  <c r="C22" i="6" s="1"/>
  <c r="C23" i="6" s="1"/>
  <c r="C24" i="6" s="1"/>
  <c r="C25" i="6" s="1"/>
  <c r="Q14" i="6"/>
  <c r="Q39" i="6" s="1"/>
  <c r="P14" i="6"/>
  <c r="P39" i="6" s="1"/>
  <c r="O14" i="6"/>
  <c r="O39" i="6" s="1"/>
  <c r="N14" i="6"/>
  <c r="N39" i="6" s="1"/>
  <c r="M14" i="6"/>
  <c r="M39" i="6" s="1"/>
  <c r="C5" i="6"/>
  <c r="C6" i="6" s="1"/>
  <c r="C7" i="6" s="1"/>
  <c r="C8" i="6" s="1"/>
  <c r="C9" i="6" s="1"/>
  <c r="C10" i="6" s="1"/>
  <c r="C11" i="6" s="1"/>
  <c r="C12" i="6" s="1"/>
  <c r="C13" i="6" s="1"/>
  <c r="T4" i="6"/>
  <c r="T14" i="6" s="1"/>
  <c r="T39" i="6" s="1"/>
  <c r="S4" i="6"/>
  <c r="S14" i="6" s="1"/>
  <c r="S39" i="6" s="1"/>
  <c r="R4" i="6"/>
  <c r="R14" i="6" s="1"/>
  <c r="R39" i="6" s="1"/>
  <c r="Q4" i="6"/>
  <c r="P4" i="6"/>
  <c r="O4" i="6"/>
  <c r="N4" i="6"/>
  <c r="M4" i="6"/>
  <c r="L4" i="6"/>
  <c r="L14" i="6" s="1"/>
  <c r="L39" i="6" s="1"/>
  <c r="K4" i="6"/>
  <c r="K14" i="6" s="1"/>
  <c r="K39" i="6" s="1"/>
  <c r="J4" i="6"/>
  <c r="J14" i="6" s="1"/>
  <c r="J39" i="6" s="1"/>
  <c r="I4" i="6"/>
  <c r="I14" i="6" s="1"/>
  <c r="I39" i="6" s="1"/>
  <c r="H4" i="6"/>
  <c r="H14" i="6" s="1"/>
  <c r="H39" i="6" s="1"/>
  <c r="G4" i="6"/>
  <c r="G14" i="6" s="1"/>
  <c r="G39" i="6" s="1"/>
  <c r="F4" i="6"/>
  <c r="F14" i="6" s="1"/>
  <c r="F39" i="6" s="1"/>
  <c r="E4" i="6"/>
  <c r="E14" i="6" s="1"/>
  <c r="E39" i="6" s="1"/>
  <c r="D4" i="6"/>
  <c r="D14" i="6" s="1"/>
  <c r="D39" i="6" s="1"/>
  <c r="A2" i="6"/>
  <c r="B1" i="6"/>
  <c r="T40" i="5"/>
  <c r="S40" i="5"/>
  <c r="R40" i="5"/>
  <c r="Q40" i="5"/>
  <c r="P40" i="5"/>
  <c r="O40" i="5"/>
  <c r="N40" i="5"/>
  <c r="M40" i="5"/>
  <c r="L40" i="5"/>
  <c r="K40" i="5"/>
  <c r="J40" i="5"/>
  <c r="I40" i="5"/>
  <c r="H40" i="5"/>
  <c r="G40" i="5"/>
  <c r="F40" i="5"/>
  <c r="E40" i="5"/>
  <c r="D40" i="5"/>
  <c r="C28" i="5"/>
  <c r="C29" i="5" s="1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T26" i="5"/>
  <c r="S26" i="5"/>
  <c r="R26" i="5"/>
  <c r="Q26" i="5"/>
  <c r="P26" i="5"/>
  <c r="O26" i="5"/>
  <c r="N26" i="5"/>
  <c r="M26" i="5"/>
  <c r="L26" i="5"/>
  <c r="K26" i="5"/>
  <c r="J26" i="5"/>
  <c r="I26" i="5"/>
  <c r="H26" i="5"/>
  <c r="G26" i="5"/>
  <c r="F26" i="5"/>
  <c r="E26" i="5"/>
  <c r="D26" i="5"/>
  <c r="C17" i="5"/>
  <c r="C18" i="5" s="1"/>
  <c r="C19" i="5" s="1"/>
  <c r="C20" i="5" s="1"/>
  <c r="C21" i="5" s="1"/>
  <c r="C22" i="5" s="1"/>
  <c r="C23" i="5" s="1"/>
  <c r="C24" i="5" s="1"/>
  <c r="C25" i="5" s="1"/>
  <c r="C16" i="5"/>
  <c r="C5" i="5"/>
  <c r="C6" i="5" s="1"/>
  <c r="C7" i="5" s="1"/>
  <c r="C8" i="5" s="1"/>
  <c r="C9" i="5" s="1"/>
  <c r="C10" i="5" s="1"/>
  <c r="C11" i="5" s="1"/>
  <c r="C12" i="5" s="1"/>
  <c r="C13" i="5" s="1"/>
  <c r="A2" i="5"/>
  <c r="B1" i="5"/>
  <c r="T45" i="4"/>
  <c r="S45" i="4"/>
  <c r="R45" i="4"/>
  <c r="Q45" i="4"/>
  <c r="P45" i="4"/>
  <c r="O45" i="4"/>
  <c r="N45" i="4"/>
  <c r="M45" i="4"/>
  <c r="L45" i="4"/>
  <c r="K45" i="4"/>
  <c r="J45" i="4"/>
  <c r="I45" i="4"/>
  <c r="H45" i="4"/>
  <c r="G45" i="4"/>
  <c r="F45" i="4"/>
  <c r="E45" i="4"/>
  <c r="D45" i="4"/>
  <c r="C30" i="4"/>
  <c r="C31" i="4" s="1"/>
  <c r="C32" i="4" s="1"/>
  <c r="C33" i="4" s="1"/>
  <c r="C34" i="4" s="1"/>
  <c r="C35" i="4" s="1"/>
  <c r="C36" i="4" s="1"/>
  <c r="C37" i="4" s="1"/>
  <c r="C38" i="4" s="1"/>
  <c r="C39" i="4" s="1"/>
  <c r="C40" i="4" s="1"/>
  <c r="C41" i="4" s="1"/>
  <c r="C42" i="4" s="1"/>
  <c r="C43" i="4" s="1"/>
  <c r="C44" i="4" s="1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C19" i="4"/>
  <c r="C20" i="4" s="1"/>
  <c r="C21" i="4" s="1"/>
  <c r="C22" i="4" s="1"/>
  <c r="C23" i="4" s="1"/>
  <c r="C24" i="4" s="1"/>
  <c r="C25" i="4" s="1"/>
  <c r="C26" i="4" s="1"/>
  <c r="C27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A2" i="4"/>
  <c r="B1" i="4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28" i="3"/>
  <c r="C29" i="3" s="1"/>
  <c r="C30" i="3" s="1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16" i="3"/>
  <c r="C17" i="3" s="1"/>
  <c r="C18" i="3" s="1"/>
  <c r="C19" i="3" s="1"/>
  <c r="C20" i="3" s="1"/>
  <c r="C21" i="3" s="1"/>
  <c r="C22" i="3" s="1"/>
  <c r="C23" i="3" s="1"/>
  <c r="C24" i="3" s="1"/>
  <c r="C25" i="3" s="1"/>
  <c r="C6" i="3"/>
  <c r="C7" i="3" s="1"/>
  <c r="C8" i="3" s="1"/>
  <c r="C9" i="3" s="1"/>
  <c r="C10" i="3" s="1"/>
  <c r="C11" i="3" s="1"/>
  <c r="C12" i="3" s="1"/>
  <c r="C13" i="3" s="1"/>
  <c r="C5" i="3"/>
  <c r="A2" i="3"/>
  <c r="B1" i="3"/>
  <c r="S38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28" i="1"/>
  <c r="C29" i="1" s="1"/>
  <c r="C30" i="1" s="1"/>
  <c r="C31" i="1" s="1"/>
  <c r="C32" i="1" s="1"/>
  <c r="C33" i="1" s="1"/>
  <c r="C34" i="1" s="1"/>
  <c r="C35" i="1" s="1"/>
  <c r="C36" i="1" s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16" i="1"/>
  <c r="C17" i="1" s="1"/>
  <c r="C18" i="1" s="1"/>
  <c r="C19" i="1" s="1"/>
  <c r="C20" i="1" s="1"/>
  <c r="C21" i="1" s="1"/>
  <c r="C22" i="1" s="1"/>
  <c r="C23" i="1" s="1"/>
  <c r="C24" i="1" s="1"/>
  <c r="C25" i="1" s="1"/>
  <c r="S14" i="1"/>
  <c r="R14" i="1"/>
  <c r="R38" i="1" s="1"/>
  <c r="P14" i="1"/>
  <c r="P38" i="1" s="1"/>
  <c r="O14" i="1"/>
  <c r="O38" i="1" s="1"/>
  <c r="N14" i="1"/>
  <c r="N38" i="1" s="1"/>
  <c r="M14" i="1"/>
  <c r="M38" i="1" s="1"/>
  <c r="L14" i="1"/>
  <c r="L38" i="1" s="1"/>
  <c r="K14" i="1"/>
  <c r="K38" i="1" s="1"/>
  <c r="J14" i="1"/>
  <c r="J38" i="1" s="1"/>
  <c r="C5" i="1"/>
  <c r="C6" i="1" s="1"/>
  <c r="C7" i="1" s="1"/>
  <c r="C8" i="1" s="1"/>
  <c r="C9" i="1" s="1"/>
  <c r="C10" i="1" s="1"/>
  <c r="C11" i="1" s="1"/>
  <c r="C12" i="1" s="1"/>
  <c r="C13" i="1" s="1"/>
  <c r="T4" i="1"/>
  <c r="T14" i="1" s="1"/>
  <c r="T38" i="1" s="1"/>
  <c r="S4" i="1"/>
  <c r="R4" i="1"/>
  <c r="Q4" i="1"/>
  <c r="Q14" i="1" s="1"/>
  <c r="Q38" i="1" s="1"/>
  <c r="P4" i="1"/>
  <c r="O4" i="1"/>
  <c r="N4" i="1"/>
  <c r="M4" i="1"/>
  <c r="L4" i="1"/>
  <c r="K4" i="1"/>
  <c r="J4" i="1"/>
  <c r="I4" i="1"/>
  <c r="I14" i="1" s="1"/>
  <c r="I38" i="1" s="1"/>
  <c r="H4" i="1"/>
  <c r="H14" i="1" s="1"/>
  <c r="H38" i="1" s="1"/>
  <c r="G4" i="1"/>
  <c r="G14" i="1" s="1"/>
  <c r="G38" i="1" s="1"/>
  <c r="F4" i="1"/>
  <c r="F14" i="1" s="1"/>
  <c r="F38" i="1" s="1"/>
  <c r="E4" i="1"/>
  <c r="E14" i="1" s="1"/>
  <c r="E38" i="1" s="1"/>
  <c r="D4" i="1"/>
  <c r="D14" i="1" s="1"/>
  <c r="D38" i="1" s="1"/>
  <c r="B38" i="12" l="1"/>
  <c r="B38" i="10"/>
  <c r="B39" i="6"/>
  <c r="B38" i="1"/>
  <c r="K4" i="3" l="1"/>
  <c r="K14" i="3" s="1"/>
  <c r="K43" i="3" s="1"/>
  <c r="M4" i="3"/>
  <c r="M14" i="3" s="1"/>
  <c r="M43" i="3" s="1"/>
  <c r="E4" i="3"/>
  <c r="E14" i="3" s="1"/>
  <c r="E43" i="3" s="1"/>
  <c r="R4" i="3"/>
  <c r="R14" i="3" s="1"/>
  <c r="R43" i="3" s="1"/>
  <c r="Q4" i="3"/>
  <c r="Q14" i="3" s="1"/>
  <c r="Q43" i="3" s="1"/>
  <c r="P4" i="3"/>
  <c r="P14" i="3" s="1"/>
  <c r="P43" i="3" s="1"/>
  <c r="L4" i="3"/>
  <c r="L14" i="3" s="1"/>
  <c r="L43" i="3" s="1"/>
  <c r="J4" i="3"/>
  <c r="J14" i="3" s="1"/>
  <c r="J43" i="3" s="1"/>
  <c r="F4" i="3"/>
  <c r="F14" i="3" s="1"/>
  <c r="F43" i="3" s="1"/>
  <c r="T4" i="3"/>
  <c r="T14" i="3" s="1"/>
  <c r="T43" i="3" s="1"/>
  <c r="N4" i="3"/>
  <c r="N14" i="3" s="1"/>
  <c r="N43" i="3" s="1"/>
  <c r="D4" i="4"/>
  <c r="D17" i="4" s="1"/>
  <c r="D46" i="4" s="1"/>
  <c r="D4" i="3"/>
  <c r="D14" i="3" s="1"/>
  <c r="D43" i="3" s="1"/>
  <c r="I4" i="3"/>
  <c r="I14" i="3" s="1"/>
  <c r="I43" i="3" s="1"/>
  <c r="O4" i="3"/>
  <c r="O14" i="3" s="1"/>
  <c r="O43" i="3" s="1"/>
  <c r="G4" i="3"/>
  <c r="G14" i="3" s="1"/>
  <c r="G43" i="3" s="1"/>
  <c r="H4" i="3"/>
  <c r="H14" i="3" s="1"/>
  <c r="H43" i="3" s="1"/>
  <c r="S4" i="3"/>
  <c r="S14" i="3" s="1"/>
  <c r="S43" i="3" s="1"/>
  <c r="D4" i="5"/>
  <c r="D14" i="5" s="1"/>
  <c r="D41" i="5" s="1"/>
  <c r="G4" i="4" l="1"/>
  <c r="G17" i="4" s="1"/>
  <c r="G46" i="4" s="1"/>
  <c r="J4" i="4"/>
  <c r="J17" i="4" s="1"/>
  <c r="J46" i="4" s="1"/>
  <c r="Q4" i="4"/>
  <c r="Q17" i="4" s="1"/>
  <c r="Q46" i="4" s="1"/>
  <c r="B43" i="3"/>
  <c r="R4" i="4"/>
  <c r="R17" i="4" s="1"/>
  <c r="R46" i="4" s="1"/>
  <c r="L4" i="4"/>
  <c r="L17" i="4" s="1"/>
  <c r="L46" i="4" s="1"/>
  <c r="H4" i="4"/>
  <c r="H17" i="4" s="1"/>
  <c r="H46" i="4" s="1"/>
  <c r="N4" i="4"/>
  <c r="N17" i="4" s="1"/>
  <c r="N46" i="4" s="1"/>
  <c r="E4" i="4"/>
  <c r="E17" i="4" s="1"/>
  <c r="E46" i="4" s="1"/>
  <c r="I4" i="4"/>
  <c r="I17" i="4" s="1"/>
  <c r="I46" i="4" s="1"/>
  <c r="T4" i="4"/>
  <c r="T17" i="4" s="1"/>
  <c r="T46" i="4" s="1"/>
  <c r="M4" i="4"/>
  <c r="M17" i="4" s="1"/>
  <c r="M46" i="4" s="1"/>
  <c r="B46" i="4" s="1"/>
  <c r="P4" i="4"/>
  <c r="P17" i="4" s="1"/>
  <c r="P46" i="4" s="1"/>
  <c r="O4" i="4"/>
  <c r="O17" i="4" s="1"/>
  <c r="O46" i="4" s="1"/>
  <c r="S4" i="4"/>
  <c r="S17" i="4" s="1"/>
  <c r="S46" i="4" s="1"/>
  <c r="F4" i="4"/>
  <c r="F17" i="4" s="1"/>
  <c r="F46" i="4" s="1"/>
  <c r="K4" i="4"/>
  <c r="K17" i="4" s="1"/>
  <c r="K46" i="4" s="1"/>
  <c r="R4" i="5" l="1"/>
  <c r="R14" i="5" s="1"/>
  <c r="R41" i="5" s="1"/>
  <c r="H4" i="5"/>
  <c r="H14" i="5" s="1"/>
  <c r="H41" i="5" s="1"/>
  <c r="M4" i="5"/>
  <c r="M14" i="5" s="1"/>
  <c r="M41" i="5" s="1"/>
  <c r="Q4" i="5"/>
  <c r="Q14" i="5" s="1"/>
  <c r="Q41" i="5" s="1"/>
  <c r="S4" i="5"/>
  <c r="S14" i="5" s="1"/>
  <c r="S41" i="5" s="1"/>
  <c r="L4" i="5"/>
  <c r="L14" i="5" s="1"/>
  <c r="L41" i="5" s="1"/>
  <c r="I4" i="5"/>
  <c r="I14" i="5" s="1"/>
  <c r="I41" i="5" s="1"/>
  <c r="K4" i="5"/>
  <c r="K14" i="5" s="1"/>
  <c r="K41" i="5" s="1"/>
  <c r="J4" i="5"/>
  <c r="J14" i="5" s="1"/>
  <c r="J41" i="5" s="1"/>
  <c r="O4" i="5"/>
  <c r="O14" i="5" s="1"/>
  <c r="O41" i="5" s="1"/>
  <c r="T4" i="5"/>
  <c r="T14" i="5" s="1"/>
  <c r="T41" i="5" s="1"/>
  <c r="E4" i="5"/>
  <c r="E14" i="5" s="1"/>
  <c r="E41" i="5" s="1"/>
  <c r="N4" i="5"/>
  <c r="N14" i="5" s="1"/>
  <c r="N41" i="5" s="1"/>
  <c r="P4" i="5"/>
  <c r="P14" i="5" s="1"/>
  <c r="P41" i="5" s="1"/>
  <c r="F4" i="5"/>
  <c r="F14" i="5" s="1"/>
  <c r="F41" i="5" s="1"/>
  <c r="G4" i="5"/>
  <c r="G14" i="5" s="1"/>
  <c r="G41" i="5" s="1"/>
  <c r="B41" i="5" l="1"/>
</calcChain>
</file>

<file path=xl/sharedStrings.xml><?xml version="1.0" encoding="utf-8"?>
<sst xmlns="http://schemas.openxmlformats.org/spreadsheetml/2006/main" count="565" uniqueCount="137">
  <si>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</si>
  <si>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</si>
  <si>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</si>
  <si>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</si>
  <si>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</si>
  <si>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</si>
  <si>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</si>
  <si>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</si>
  <si>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</si>
  <si>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</si>
  <si>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</si>
  <si>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</si>
  <si>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</si>
  <si>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</si>
  <si>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</si>
  <si>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</si>
  <si>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</si>
  <si>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</si>
  <si>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</si>
  <si>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</si>
  <si>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</si>
  <si>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</si>
  <si>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</si>
  <si>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</si>
  <si>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</si>
  <si>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</si>
  <si>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</si>
  <si>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</si>
  <si>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</si>
  <si>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تحويل اشتراك كهرباء من مؤقت الى دائم</t>
  </si>
  <si>
    <t>رسوم مخطط موقع</t>
  </si>
  <si>
    <t>من حساب</t>
  </si>
  <si>
    <t>الى حساب</t>
  </si>
  <si>
    <t>بال بيه كهرباء</t>
  </si>
  <si>
    <t>بال بيه مياه</t>
  </si>
  <si>
    <t>المصروفات</t>
  </si>
  <si>
    <t>ساهر فياض احمد شيخ ابراهيم</t>
  </si>
  <si>
    <t>دفعة مقدمة من راتب شهر 2 . 2024</t>
  </si>
  <si>
    <t>حسين محمد الاطرش</t>
  </si>
  <si>
    <t>باقي قيمة المطالبة من شهر 12 / 2023</t>
  </si>
  <si>
    <t>لؤي عبد الحيم محي الدين يحيى</t>
  </si>
  <si>
    <t xml:space="preserve">اجور عامل على الشوارع والارصفة </t>
  </si>
  <si>
    <t>الارصدة النقدية الاجمالية شيقل</t>
  </si>
  <si>
    <t>الرصيد</t>
  </si>
  <si>
    <t>محمد خالد صلاح السعدي</t>
  </si>
  <si>
    <t>ايراد سيارة الاسعاف</t>
  </si>
  <si>
    <t>مبيعات كهرباء</t>
  </si>
  <si>
    <t>مبيعات مياه</t>
  </si>
  <si>
    <t>فادي حسين الاطرش</t>
  </si>
  <si>
    <t>استهلاك طاقة شمسية</t>
  </si>
  <si>
    <t xml:space="preserve">من حساب </t>
  </si>
  <si>
    <t>بلدية علار</t>
  </si>
  <si>
    <t>دفعة من اثمان كهرباء - شركة طوباس</t>
  </si>
  <si>
    <t>شركة ازمير الانشائية</t>
  </si>
  <si>
    <t>لوازم شبكة الكهرباء كوابل ومتفرقات</t>
  </si>
  <si>
    <t>الشركة الفنية للهندسة الكهربائية</t>
  </si>
  <si>
    <t>توريد عدادات كهرباء - جدولة شيكات</t>
  </si>
  <si>
    <t>شركة سارة للطاقة المتجددة</t>
  </si>
  <si>
    <t>اثمان محول كهرباء - جدولة شيكات</t>
  </si>
  <si>
    <t>شركة فيوري تريد</t>
  </si>
  <si>
    <t>توريد عدادات مياه - جدولة شيكات</t>
  </si>
  <si>
    <t>شركة سرطبة (ساتكو) للمقاولات والانشاءات</t>
  </si>
  <si>
    <t>مساهمة في تطوير محطة كهرباء طوباس</t>
  </si>
  <si>
    <t>مجلس الخدمات المشترك</t>
  </si>
  <si>
    <t>تسديد ديون مياه سابقة</t>
  </si>
  <si>
    <t>بنك فلسطين الرئيسي</t>
  </si>
  <si>
    <t>عمولات بنكية</t>
  </si>
  <si>
    <t>بنك فلسطين مياه</t>
  </si>
  <si>
    <t>سمير حسني صلاح ذياب</t>
  </si>
  <si>
    <t>اجور عامل على الشوارع والارصفة</t>
  </si>
  <si>
    <t>الحالات الاجتماعية</t>
  </si>
  <si>
    <t>شحن كهرباء مجاني</t>
  </si>
  <si>
    <t>شحن مياه مجاني</t>
  </si>
  <si>
    <t>اشتراك كهرباء</t>
  </si>
  <si>
    <t>رسوم بناء</t>
  </si>
  <si>
    <t>البنك دينار</t>
  </si>
  <si>
    <t>البنك الرئيسي</t>
  </si>
  <si>
    <t>الغاء شيك رقم 30001094 لسند صرف 589 عن العام 2023</t>
  </si>
  <si>
    <t>الصندوق الرئيسي</t>
  </si>
  <si>
    <t>مساهمة في عمود كهرباء</t>
  </si>
  <si>
    <t>وليد احمد عيد حسن يحيى</t>
  </si>
  <si>
    <t>دفعة مقدمة من راتب شهر 2 / 2024</t>
  </si>
  <si>
    <t>محمد منجد خليل ملحم</t>
  </si>
  <si>
    <t>دفعة مقدمة من راتب شهر 2 / 2025</t>
  </si>
  <si>
    <t>مكتب الصدارة الهندسي</t>
  </si>
  <si>
    <t>اعمال مخططات المركز الصحي</t>
  </si>
  <si>
    <t>شركة حيفا لتسويق البترول</t>
  </si>
  <si>
    <t>اثمان محروقات تشغيلية اليات البلدية</t>
  </si>
  <si>
    <t>محروقات تشغيلية سيارة جمع النفايات شهر 1 / 2024</t>
  </si>
  <si>
    <t>يزيد عزت محمود خليلية</t>
  </si>
  <si>
    <t>اجور سائق سيارة جمع النفايات 1 / 2024</t>
  </si>
  <si>
    <t>عدي حازم شلاش عبادي</t>
  </si>
  <si>
    <t>اجور عامل على مشروع النفايات شهر 1 / 2024</t>
  </si>
  <si>
    <t>شركة بوينت انيرجي</t>
  </si>
  <si>
    <t>اعمال صيانة وزيوت وبناشر اليات البلدية</t>
  </si>
  <si>
    <t>سند صرف ملغي</t>
  </si>
  <si>
    <t>بيسان للزراعة</t>
  </si>
  <si>
    <t>اثمان مبيع اعشاب رش شوارع وارصفة</t>
  </si>
  <si>
    <t>شركة فلسطين للتكنلوجيا المكتبية</t>
  </si>
  <si>
    <t>عقد صيانة ماكنة التصوير الرئيسية</t>
  </si>
  <si>
    <t>شركة المبادرون الاوائل</t>
  </si>
  <si>
    <t>اضرار على شبكة المياه</t>
  </si>
  <si>
    <t>حمدان محمد حمدان شيخ ابراهيم</t>
  </si>
  <si>
    <t>اثمان اسطوانة غاز للبلدية</t>
  </si>
  <si>
    <t>شركة محطة كفرراعي للمحروقات</t>
  </si>
  <si>
    <t>محروقات بدل تنقل الموظف سامي موفق</t>
  </si>
  <si>
    <t>محروقات بدل تنقل الموظف ساهر فياض</t>
  </si>
  <si>
    <t>محروقات بدل تنقل الموظف علي هاشم</t>
  </si>
  <si>
    <t>جوال</t>
  </si>
  <si>
    <t>فواتير خطوط البلدية شهر 1 / 2024</t>
  </si>
  <si>
    <t>طلب معلومات</t>
  </si>
  <si>
    <t>مستشفى ابن سينا</t>
  </si>
  <si>
    <t>ايصال ملغي</t>
  </si>
  <si>
    <t>مراكز شحن الكهرباء الخارجية</t>
  </si>
  <si>
    <t>ممبيعات كهرباء</t>
  </si>
  <si>
    <t>محمد نمر جوابرة</t>
  </si>
  <si>
    <t>اجور عامل على سيارة جمع النفايات</t>
  </si>
  <si>
    <t>ساهر فياض شيخ ابراهيم</t>
  </si>
  <si>
    <t>دفعة سنوية عن العام 2024</t>
  </si>
  <si>
    <t>دفعة سنوية عن العام 2025</t>
  </si>
  <si>
    <t>نفقات مكب النفايات شهر 1 / 2024</t>
  </si>
  <si>
    <t>محلات ابو ثامر لمواد البناء</t>
  </si>
  <si>
    <t>اجور باجر للبلدية</t>
  </si>
  <si>
    <t>الاتصالات الفلسطينية</t>
  </si>
  <si>
    <t>فواتير هاتف البلدية دورة شهر1 / 2024</t>
  </si>
  <si>
    <t>وليد ذيب صوالحة</t>
  </si>
  <si>
    <t>تنازل عن اشتراك كهرباء</t>
  </si>
  <si>
    <t>نهاد احمد محمد ملححم</t>
  </si>
  <si>
    <t>اجور اعمال لحام حديد</t>
  </si>
  <si>
    <t>هيدروليك حمودة</t>
  </si>
  <si>
    <t>لوازم صيانة سيارة رافعة الكهرباء</t>
  </si>
  <si>
    <t>نضال وجيه سامي طبعوني</t>
  </si>
  <si>
    <t>احمد وجيه سامي طبعوني</t>
  </si>
  <si>
    <t>مازن عادل راشد رداد</t>
  </si>
  <si>
    <t>اجور فرس بيسكورس طريق المواريد</t>
  </si>
  <si>
    <t>سعيد فالح اسعد مرشد</t>
  </si>
  <si>
    <t>اجور بناء سناسل قرب مسجد ابو ذر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</si>
</sst>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#,##0_ ;[Red]\-#,##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165" fontId="1" fillId="2" borderId="9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65" fontId="1" fillId="2" borderId="6" xfId="0" applyNumberFormat="1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5" fontId="2" fillId="3" borderId="6" xfId="0" applyNumberFormat="1" applyFont="1" applyFill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165" fontId="2" fillId="3" borderId="9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5" fontId="2" fillId="3" borderId="11" xfId="0" applyNumberFormat="1" applyFont="1" applyFill="1" applyBorder="1" applyAlignment="1">
      <alignment horizontal="center"/>
    </xf>
    <xf numFmtId="164" fontId="2" fillId="3" borderId="11" xfId="0" applyNumberFormat="1" applyFont="1" applyFill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3" xfId="0" applyNumberFormat="1" applyFont="1" applyFill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5" fontId="1" fillId="2" borderId="15" xfId="0" applyNumberFormat="1" applyFont="1" applyFill="1" applyBorder="1" applyAlignment="1">
      <alignment horizontal="center"/>
    </xf>
    <xf numFmtId="164" fontId="1" fillId="2" borderId="15" xfId="0" applyNumberFormat="1" applyFont="1" applyFill="1" applyBorder="1" applyAlignment="1">
      <alignment horizontal="center"/>
    </xf>
    <xf numFmtId="164" fontId="1" fillId="2" borderId="16" xfId="0" applyNumberFormat="1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165" fontId="2" fillId="4" borderId="17" xfId="0" applyNumberFormat="1" applyFont="1" applyFill="1" applyBorder="1" applyAlignment="1">
      <alignment horizontal="center"/>
    </xf>
    <xf numFmtId="165" fontId="2" fillId="4" borderId="18" xfId="0" applyNumberFormat="1" applyFont="1" applyFill="1" applyBorder="1" applyAlignment="1">
      <alignment horizontal="center"/>
    </xf>
    <xf numFmtId="164" fontId="2" fillId="4" borderId="18" xfId="0" applyNumberFormat="1" applyFont="1" applyFill="1" applyBorder="1" applyAlignment="1">
      <alignment horizontal="center"/>
    </xf>
    <xf numFmtId="164" fontId="2" fillId="4" borderId="19" xfId="0" applyNumberFormat="1" applyFont="1" applyFill="1" applyBorder="1" applyAlignment="1">
      <alignment horizontal="center"/>
    </xf>
    <xf numFmtId="165" fontId="2" fillId="4" borderId="20" xfId="0" applyNumberFormat="1" applyFont="1" applyFill="1" applyBorder="1" applyAlignment="1">
      <alignment horizontal="center"/>
    </xf>
    <xf numFmtId="164" fontId="2" fillId="4" borderId="20" xfId="0" applyNumberFormat="1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164" fontId="1" fillId="4" borderId="14" xfId="0" applyNumberFormat="1" applyFont="1" applyFill="1" applyBorder="1" applyAlignment="1">
      <alignment horizontal="center"/>
    </xf>
    <xf numFmtId="0" fontId="1" fillId="5" borderId="19" xfId="0" applyFont="1" applyFill="1" applyBorder="1" applyAlignment="1">
      <alignment horizontal="center"/>
    </xf>
    <xf numFmtId="165" fontId="2" fillId="5" borderId="17" xfId="0" applyNumberFormat="1" applyFont="1" applyFill="1" applyBorder="1" applyAlignment="1">
      <alignment horizontal="center"/>
    </xf>
    <xf numFmtId="165" fontId="2" fillId="5" borderId="18" xfId="0" applyNumberFormat="1" applyFont="1" applyFill="1" applyBorder="1" applyAlignment="1">
      <alignment horizontal="center"/>
    </xf>
    <xf numFmtId="164" fontId="2" fillId="5" borderId="18" xfId="0" applyNumberFormat="1" applyFont="1" applyFill="1" applyBorder="1" applyAlignment="1">
      <alignment horizontal="center"/>
    </xf>
    <xf numFmtId="164" fontId="2" fillId="5" borderId="19" xfId="0" applyNumberFormat="1" applyFont="1" applyFill="1" applyBorder="1" applyAlignment="1">
      <alignment horizontal="center"/>
    </xf>
    <xf numFmtId="165" fontId="2" fillId="5" borderId="20" xfId="0" applyNumberFormat="1" applyFont="1" applyFill="1" applyBorder="1" applyAlignment="1">
      <alignment horizontal="center"/>
    </xf>
    <xf numFmtId="164" fontId="2" fillId="5" borderId="20" xfId="0" applyNumberFormat="1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165" fontId="1" fillId="5" borderId="6" xfId="0" applyNumberFormat="1" applyFont="1" applyFill="1" applyBorder="1" applyAlignment="1">
      <alignment horizontal="center"/>
    </xf>
    <xf numFmtId="164" fontId="1" fillId="5" borderId="6" xfId="0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165" fontId="1" fillId="2" borderId="27" xfId="0" applyNumberFormat="1" applyFont="1" applyFill="1" applyBorder="1" applyAlignment="1">
      <alignment horizontal="center"/>
    </xf>
    <xf numFmtId="164" fontId="1" fillId="2" borderId="27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164" fontId="1" fillId="2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3" fontId="1" fillId="2" borderId="6" xfId="0" applyNumberFormat="1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2" fillId="3" borderId="6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164" fontId="2" fillId="3" borderId="9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1" xfId="0" applyNumberFormat="1" applyFont="1" applyFill="1" applyBorder="1" applyAlignment="1">
      <alignment horizontal="center"/>
    </xf>
    <xf numFmtId="164" fontId="2" fillId="3" borderId="13" xfId="0" applyNumberFormat="1" applyFont="1" applyFill="1" applyBorder="1" applyAlignment="1">
      <alignment horizontal="center"/>
    </xf>
    <xf numFmtId="3" fontId="1" fillId="2" borderId="14" xfId="0" applyNumberFormat="1" applyFont="1" applyFill="1" applyBorder="1" applyAlignment="1">
      <alignment horizontal="center"/>
    </xf>
    <xf numFmtId="3" fontId="1" fillId="2" borderId="15" xfId="0" applyNumberFormat="1" applyFont="1" applyFill="1" applyBorder="1" applyAlignment="1">
      <alignment horizontal="center"/>
    </xf>
    <xf numFmtId="3" fontId="2" fillId="4" borderId="17" xfId="0" applyNumberFormat="1" applyFont="1" applyFill="1" applyBorder="1" applyAlignment="1">
      <alignment horizontal="center"/>
    </xf>
    <xf numFmtId="3" fontId="2" fillId="4" borderId="18" xfId="0" applyNumberFormat="1" applyFont="1" applyFill="1" applyBorder="1" applyAlignment="1">
      <alignment horizontal="center"/>
    </xf>
    <xf numFmtId="164" fontId="2" fillId="6" borderId="20" xfId="0" applyNumberFormat="1" applyFont="1" applyFill="1" applyBorder="1" applyAlignment="1">
      <alignment horizontal="center"/>
    </xf>
    <xf numFmtId="3" fontId="1" fillId="4" borderId="14" xfId="0" applyNumberFormat="1" applyFont="1" applyFill="1" applyBorder="1" applyAlignment="1">
      <alignment horizontal="center"/>
    </xf>
    <xf numFmtId="3" fontId="2" fillId="5" borderId="17" xfId="0" applyNumberFormat="1" applyFont="1" applyFill="1" applyBorder="1" applyAlignment="1">
      <alignment horizontal="center"/>
    </xf>
    <xf numFmtId="3" fontId="2" fillId="5" borderId="18" xfId="0" applyNumberFormat="1" applyFont="1" applyFill="1" applyBorder="1" applyAlignment="1">
      <alignment horizontal="center"/>
    </xf>
    <xf numFmtId="3" fontId="1" fillId="5" borderId="6" xfId="0" applyNumberFormat="1" applyFont="1" applyFill="1" applyBorder="1" applyAlignment="1">
      <alignment horizontal="center"/>
    </xf>
    <xf numFmtId="3" fontId="1" fillId="2" borderId="27" xfId="0" applyNumberFormat="1" applyFont="1" applyFill="1" applyBorder="1" applyAlignment="1">
      <alignment horizontal="center"/>
    </xf>
    <xf numFmtId="3" fontId="0" fillId="0" borderId="0" xfId="0" applyNumberFormat="1"/>
    <xf numFmtId="164" fontId="2" fillId="3" borderId="6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4" borderId="17" xfId="0" applyNumberFormat="1" applyFont="1" applyFill="1" applyBorder="1" applyAlignment="1">
      <alignment horizontal="center"/>
    </xf>
    <xf numFmtId="164" fontId="2" fillId="5" borderId="17" xfId="0" applyNumberFormat="1" applyFont="1" applyFill="1" applyBorder="1" applyAlignment="1">
      <alignment horizontal="center"/>
    </xf>
    <xf numFmtId="4" fontId="1" fillId="2" borderId="1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4" fontId="1" fillId="2" borderId="7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6" xfId="0" applyNumberFormat="1" applyFont="1" applyFill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4" fontId="2" fillId="0" borderId="11" xfId="0" applyNumberFormat="1" applyFont="1" applyBorder="1" applyAlignment="1">
      <alignment horizontal="center"/>
    </xf>
    <xf numFmtId="4" fontId="2" fillId="0" borderId="12" xfId="0" applyNumberFormat="1" applyFont="1" applyBorder="1" applyAlignment="1">
      <alignment horizontal="center"/>
    </xf>
    <xf numFmtId="4" fontId="2" fillId="0" borderId="13" xfId="0" applyNumberFormat="1" applyFont="1" applyBorder="1" applyAlignment="1">
      <alignment horizontal="center"/>
    </xf>
    <xf numFmtId="4" fontId="1" fillId="2" borderId="15" xfId="0" applyNumberFormat="1" applyFont="1" applyFill="1" applyBorder="1" applyAlignment="1">
      <alignment horizontal="center"/>
    </xf>
    <xf numFmtId="4" fontId="2" fillId="4" borderId="18" xfId="0" applyNumberFormat="1" applyFont="1" applyFill="1" applyBorder="1" applyAlignment="1">
      <alignment horizontal="center"/>
    </xf>
    <xf numFmtId="4" fontId="2" fillId="4" borderId="19" xfId="0" applyNumberFormat="1" applyFont="1" applyFill="1" applyBorder="1" applyAlignment="1">
      <alignment horizontal="center"/>
    </xf>
    <xf numFmtId="4" fontId="2" fillId="4" borderId="20" xfId="0" applyNumberFormat="1" applyFont="1" applyFill="1" applyBorder="1" applyAlignment="1">
      <alignment horizontal="center"/>
    </xf>
    <xf numFmtId="4" fontId="1" fillId="4" borderId="14" xfId="0" applyNumberFormat="1" applyFont="1" applyFill="1" applyBorder="1" applyAlignment="1">
      <alignment horizontal="center"/>
    </xf>
    <xf numFmtId="4" fontId="2" fillId="5" borderId="18" xfId="0" applyNumberFormat="1" applyFont="1" applyFill="1" applyBorder="1" applyAlignment="1">
      <alignment horizontal="center"/>
    </xf>
    <xf numFmtId="4" fontId="2" fillId="5" borderId="19" xfId="0" applyNumberFormat="1" applyFont="1" applyFill="1" applyBorder="1" applyAlignment="1">
      <alignment horizontal="center"/>
    </xf>
    <xf numFmtId="4" fontId="2" fillId="5" borderId="20" xfId="0" applyNumberFormat="1" applyFont="1" applyFill="1" applyBorder="1" applyAlignment="1">
      <alignment horizontal="center"/>
    </xf>
    <xf numFmtId="4" fontId="1" fillId="5" borderId="6" xfId="0" applyNumberFormat="1" applyFont="1" applyFill="1" applyBorder="1" applyAlignment="1">
      <alignment horizontal="center"/>
    </xf>
    <xf numFmtId="4" fontId="1" fillId="2" borderId="27" xfId="0" applyNumberFormat="1" applyFont="1" applyFill="1" applyBorder="1" applyAlignment="1">
      <alignment horizontal="center"/>
    </xf>
    <xf numFmtId="4" fontId="0" fillId="0" borderId="0" xfId="0" applyNumberFormat="1"/>
    <xf numFmtId="164" fontId="1" fillId="2" borderId="9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5" borderId="2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5" borderId="29" xfId="0" applyFont="1" applyFill="1" applyBorder="1" applyAlignment="1">
      <alignment horizontal="center"/>
    </xf>
    <xf numFmtId="0" fontId="1" fillId="5" borderId="30" xfId="0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7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1" fillId="2" borderId="2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1.2024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1.202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2.2024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4\02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سلف وامانات"/>
      <sheetName val="الجرد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8">
          <cell r="D38">
            <v>-7390</v>
          </cell>
          <cell r="E38">
            <v>0</v>
          </cell>
          <cell r="F38">
            <v>50.03200000000038</v>
          </cell>
          <cell r="G38">
            <v>0</v>
          </cell>
          <cell r="H38">
            <v>877.91000000003021</v>
          </cell>
          <cell r="I38">
            <v>2095.2989999999991</v>
          </cell>
          <cell r="J38">
            <v>567.0699999999963</v>
          </cell>
          <cell r="K38">
            <v>1</v>
          </cell>
          <cell r="L38">
            <v>32720.950000000012</v>
          </cell>
          <cell r="M38">
            <v>26831</v>
          </cell>
          <cell r="N38">
            <v>35981.329999999813</v>
          </cell>
          <cell r="O38">
            <v>47962</v>
          </cell>
          <cell r="P38">
            <v>6312</v>
          </cell>
          <cell r="Q38">
            <v>48065.010000000038</v>
          </cell>
          <cell r="R38">
            <v>5644.98</v>
          </cell>
          <cell r="S38">
            <v>60292</v>
          </cell>
          <cell r="T38">
            <v>18544.900000000023</v>
          </cell>
        </row>
      </sheetData>
      <sheetData sheetId="31"/>
      <sheetData sheetId="32"/>
      <sheetData sheetId="3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سلف وامانات"/>
      <sheetName val="الجرد"/>
    </sheetNames>
    <sheetDataSet>
      <sheetData sheetId="0">
        <row r="1">
          <cell r="B1">
            <v>2</v>
          </cell>
        </row>
        <row r="2">
          <cell r="A2">
            <v>2024</v>
          </cell>
        </row>
      </sheetData>
      <sheetData sheetId="1">
        <row r="38">
          <cell r="D38">
            <v>-8870</v>
          </cell>
          <cell r="E38">
            <v>1151</v>
          </cell>
          <cell r="F38">
            <v>50.03200000000038</v>
          </cell>
          <cell r="G38">
            <v>0</v>
          </cell>
          <cell r="H38">
            <v>877.91000000003021</v>
          </cell>
          <cell r="I38">
            <v>2095.2989999999991</v>
          </cell>
          <cell r="J38">
            <v>567.0699999999963</v>
          </cell>
          <cell r="K38">
            <v>1</v>
          </cell>
          <cell r="L38">
            <v>32720.950000000012</v>
          </cell>
          <cell r="M38">
            <v>26831</v>
          </cell>
          <cell r="N38">
            <v>83943.329999999813</v>
          </cell>
          <cell r="O38">
            <v>0</v>
          </cell>
          <cell r="P38">
            <v>6312</v>
          </cell>
          <cell r="Q38">
            <v>37149.990000000034</v>
          </cell>
          <cell r="R38">
            <v>0</v>
          </cell>
          <cell r="S38">
            <v>60292</v>
          </cell>
          <cell r="T38">
            <v>18544.900000000023</v>
          </cell>
        </row>
      </sheetData>
      <sheetData sheetId="2">
        <row r="43">
          <cell r="D43">
            <v>980</v>
          </cell>
          <cell r="E43">
            <v>3336</v>
          </cell>
          <cell r="F43">
            <v>50.03200000000038</v>
          </cell>
          <cell r="G43">
            <v>0</v>
          </cell>
          <cell r="H43">
            <v>836.77000000003022</v>
          </cell>
          <cell r="I43">
            <v>2095.2989999999991</v>
          </cell>
          <cell r="J43">
            <v>567.0699999999963</v>
          </cell>
          <cell r="K43">
            <v>1</v>
          </cell>
          <cell r="L43">
            <v>29720.950000000012</v>
          </cell>
          <cell r="M43">
            <v>33793</v>
          </cell>
          <cell r="N43">
            <v>-154056.67000000019</v>
          </cell>
          <cell r="O43">
            <v>0</v>
          </cell>
          <cell r="P43">
            <v>6657</v>
          </cell>
          <cell r="Q43">
            <v>26148.070000000036</v>
          </cell>
          <cell r="R43">
            <v>0</v>
          </cell>
          <cell r="S43">
            <v>60292</v>
          </cell>
          <cell r="T43">
            <v>18544.900000000023</v>
          </cell>
        </row>
      </sheetData>
      <sheetData sheetId="3">
        <row r="46">
          <cell r="D46">
            <v>5980</v>
          </cell>
          <cell r="E46">
            <v>3524</v>
          </cell>
          <cell r="F46">
            <v>50.03200000000038</v>
          </cell>
          <cell r="G46">
            <v>0</v>
          </cell>
          <cell r="H46">
            <v>20836.77000000003</v>
          </cell>
          <cell r="I46">
            <v>2595.2989999999991</v>
          </cell>
          <cell r="J46">
            <v>567.0699999999963</v>
          </cell>
          <cell r="K46">
            <v>1</v>
          </cell>
          <cell r="L46">
            <v>29720.950000000012</v>
          </cell>
          <cell r="M46">
            <v>-3565</v>
          </cell>
          <cell r="N46">
            <v>-115698.67000000019</v>
          </cell>
          <cell r="O46">
            <v>0</v>
          </cell>
          <cell r="P46">
            <v>0</v>
          </cell>
          <cell r="Q46">
            <v>10196.610000000037</v>
          </cell>
          <cell r="R46">
            <v>0</v>
          </cell>
          <cell r="S46">
            <v>60292</v>
          </cell>
          <cell r="T46">
            <v>18544.900000000023</v>
          </cell>
        </row>
      </sheetData>
      <sheetData sheetId="4">
        <row r="41">
          <cell r="D41">
            <v>5180</v>
          </cell>
          <cell r="E41">
            <v>4144</v>
          </cell>
          <cell r="F41">
            <v>50.03200000000038</v>
          </cell>
          <cell r="G41">
            <v>0</v>
          </cell>
          <cell r="H41">
            <v>6965.7700000000295</v>
          </cell>
          <cell r="I41">
            <v>115.29899999999907</v>
          </cell>
          <cell r="J41">
            <v>567.0699999999963</v>
          </cell>
          <cell r="K41">
            <v>1</v>
          </cell>
          <cell r="L41">
            <v>22620.950000000012</v>
          </cell>
          <cell r="M41">
            <v>-3565</v>
          </cell>
          <cell r="N41">
            <v>-115698.67000000019</v>
          </cell>
          <cell r="O41">
            <v>0</v>
          </cell>
          <cell r="P41">
            <v>0</v>
          </cell>
          <cell r="Q41">
            <v>10196.610000000037</v>
          </cell>
          <cell r="R41">
            <v>0</v>
          </cell>
          <cell r="S41">
            <v>60292</v>
          </cell>
          <cell r="T41">
            <v>18544.900000000023</v>
          </cell>
        </row>
      </sheetData>
      <sheetData sheetId="5">
        <row r="39">
          <cell r="D39">
            <v>4801</v>
          </cell>
          <cell r="E39">
            <v>7275</v>
          </cell>
          <cell r="F39">
            <v>50.03200000000038</v>
          </cell>
          <cell r="G39">
            <v>0</v>
          </cell>
          <cell r="H39">
            <v>6132.4400000000296</v>
          </cell>
          <cell r="I39">
            <v>115.29899999999907</v>
          </cell>
          <cell r="J39">
            <v>567.0699999999963</v>
          </cell>
          <cell r="K39">
            <v>1</v>
          </cell>
          <cell r="L39">
            <v>22620.950000000012</v>
          </cell>
          <cell r="M39">
            <v>15241</v>
          </cell>
          <cell r="N39">
            <v>-115698.67000000019</v>
          </cell>
          <cell r="O39">
            <v>0</v>
          </cell>
          <cell r="P39">
            <v>2200</v>
          </cell>
          <cell r="Q39">
            <v>10196.610000000037</v>
          </cell>
          <cell r="R39">
            <v>0</v>
          </cell>
          <cell r="S39">
            <v>60292</v>
          </cell>
          <cell r="T39">
            <v>18544.900000000023</v>
          </cell>
        </row>
      </sheetData>
      <sheetData sheetId="6"/>
      <sheetData sheetId="7"/>
      <sheetData sheetId="8">
        <row r="38">
          <cell r="D38">
            <v>4801</v>
          </cell>
          <cell r="E38">
            <v>7315</v>
          </cell>
          <cell r="F38">
            <v>50.03200000000038</v>
          </cell>
          <cell r="G38">
            <v>0</v>
          </cell>
          <cell r="H38">
            <v>6132.4400000000296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22620.950000000012</v>
          </cell>
          <cell r="M38">
            <v>-5324</v>
          </cell>
          <cell r="N38">
            <v>-89528.670000000187</v>
          </cell>
          <cell r="O38">
            <v>0</v>
          </cell>
          <cell r="P38">
            <v>0</v>
          </cell>
          <cell r="Q38">
            <v>13406.610000000037</v>
          </cell>
          <cell r="R38">
            <v>0</v>
          </cell>
          <cell r="S38">
            <v>60292</v>
          </cell>
          <cell r="T38">
            <v>18544.900000000023</v>
          </cell>
        </row>
      </sheetData>
      <sheetData sheetId="9">
        <row r="38">
          <cell r="D38">
            <v>4801</v>
          </cell>
          <cell r="E38">
            <v>7315</v>
          </cell>
          <cell r="F38">
            <v>50.03200000000038</v>
          </cell>
          <cell r="G38">
            <v>0</v>
          </cell>
          <cell r="H38">
            <v>7432.4400000000296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22620.950000000012</v>
          </cell>
          <cell r="M38">
            <v>6108</v>
          </cell>
          <cell r="N38">
            <v>-89528.670000000187</v>
          </cell>
          <cell r="O38">
            <v>0</v>
          </cell>
          <cell r="P38">
            <v>930</v>
          </cell>
          <cell r="Q38">
            <v>13406.610000000037</v>
          </cell>
          <cell r="R38">
            <v>0</v>
          </cell>
          <cell r="S38">
            <v>60292</v>
          </cell>
          <cell r="T38">
            <v>18544.900000000023</v>
          </cell>
        </row>
      </sheetData>
      <sheetData sheetId="10">
        <row r="38">
          <cell r="D38">
            <v>4401</v>
          </cell>
          <cell r="E38">
            <v>7315</v>
          </cell>
          <cell r="F38">
            <v>50.03200000000038</v>
          </cell>
          <cell r="G38">
            <v>0</v>
          </cell>
          <cell r="H38">
            <v>2632.3900000000294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12078</v>
          </cell>
          <cell r="N38">
            <v>35271.329999999813</v>
          </cell>
          <cell r="O38">
            <v>0</v>
          </cell>
          <cell r="P38">
            <v>2452</v>
          </cell>
          <cell r="Q38">
            <v>11206.610000000037</v>
          </cell>
          <cell r="R38">
            <v>0</v>
          </cell>
          <cell r="S38">
            <v>60292</v>
          </cell>
          <cell r="T38">
            <v>18544.900000000023</v>
          </cell>
        </row>
      </sheetData>
      <sheetData sheetId="11"/>
      <sheetData sheetId="12">
        <row r="38">
          <cell r="D38">
            <v>4001</v>
          </cell>
          <cell r="E38">
            <v>8060</v>
          </cell>
          <cell r="F38">
            <v>50.03200000000038</v>
          </cell>
          <cell r="G38">
            <v>0</v>
          </cell>
          <cell r="H38">
            <v>9611.3900000000285</v>
          </cell>
          <cell r="I38">
            <v>115.29899999999907</v>
          </cell>
          <cell r="J38">
            <v>567.0699999999963</v>
          </cell>
          <cell r="K38">
            <v>1</v>
          </cell>
          <cell r="L38">
            <v>3906.9500000000116</v>
          </cell>
          <cell r="M38">
            <v>0</v>
          </cell>
          <cell r="N38">
            <v>53716.329999999813</v>
          </cell>
          <cell r="O38">
            <v>0</v>
          </cell>
          <cell r="P38">
            <v>0</v>
          </cell>
          <cell r="Q38">
            <v>14288.610000000037</v>
          </cell>
          <cell r="R38">
            <v>0</v>
          </cell>
          <cell r="S38">
            <v>60292</v>
          </cell>
          <cell r="T38">
            <v>18544.900000000023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:T38"/>
  <sheetViews>
    <sheetView rightToLeft="1" workbookViewId="0">
      <selection activeCell="A9" sqref="A9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1</v>
      </c>
      <c r="B1" s="2">
        <v>2</v>
      </c>
      <c r="C1" s="3"/>
      <c r="D1" s="128" t="s">
        <v>0</v>
      </c>
      <c r="E1" s="129"/>
      <c r="F1" s="129"/>
      <c r="G1" s="129"/>
      <c r="H1" s="129"/>
      <c r="I1" s="129"/>
      <c r="J1" s="129"/>
      <c r="K1" s="129"/>
      <c r="L1" s="130"/>
      <c r="M1" s="131" t="s">
        <v>1</v>
      </c>
      <c r="N1" s="129"/>
      <c r="O1" s="130"/>
      <c r="P1" s="131" t="s">
        <v>2</v>
      </c>
      <c r="Q1" s="129"/>
      <c r="R1" s="130"/>
      <c r="S1" s="4" t="s">
        <v>3</v>
      </c>
      <c r="T1" s="5" t="s">
        <v>4</v>
      </c>
    </row>
    <row r="2" spans="1:20" x14ac:dyDescent="0.25">
      <c r="A2" s="122">
        <v>2024</v>
      </c>
      <c r="B2" s="123"/>
      <c r="C2" s="6"/>
      <c r="D2" s="123" t="s">
        <v>5</v>
      </c>
      <c r="E2" s="132"/>
      <c r="F2" s="132"/>
      <c r="G2" s="132"/>
      <c r="H2" s="133" t="s">
        <v>6</v>
      </c>
      <c r="I2" s="133"/>
      <c r="J2" s="133"/>
      <c r="K2" s="133"/>
      <c r="L2" s="121"/>
      <c r="M2" s="10" t="s">
        <v>5</v>
      </c>
      <c r="N2" s="133" t="s">
        <v>6</v>
      </c>
      <c r="O2" s="121"/>
      <c r="P2" s="10" t="s">
        <v>5</v>
      </c>
      <c r="Q2" s="133" t="s">
        <v>6</v>
      </c>
      <c r="R2" s="121"/>
      <c r="S2" s="120" t="s">
        <v>5</v>
      </c>
      <c r="T2" s="121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106</v>
      </c>
      <c r="D4" s="13">
        <f>'[1]31'!$D$38</f>
        <v>-7390</v>
      </c>
      <c r="E4" s="14">
        <f>'[1]31'!$E$38</f>
        <v>0</v>
      </c>
      <c r="F4" s="8">
        <f>'[1]31'!$F$38</f>
        <v>50.03200000000038</v>
      </c>
      <c r="G4" s="8">
        <f>'[1]31'!$G$38</f>
        <v>0</v>
      </c>
      <c r="H4" s="8">
        <f>'[1]31'!$H$38</f>
        <v>877.91000000003021</v>
      </c>
      <c r="I4" s="8">
        <f>'[1]31'!$I$38</f>
        <v>2095.2989999999991</v>
      </c>
      <c r="J4" s="8">
        <f>'[1]31'!$J$38</f>
        <v>567.0699999999963</v>
      </c>
      <c r="K4" s="8">
        <f>'[1]31'!$K$38</f>
        <v>1</v>
      </c>
      <c r="L4" s="9">
        <f>'[1]31'!$L$38</f>
        <v>32720.950000000012</v>
      </c>
      <c r="M4" s="10">
        <f>'[1]31'!$M$38</f>
        <v>26831</v>
      </c>
      <c r="N4" s="8">
        <f>'[1]31'!$N$38</f>
        <v>35981.329999999813</v>
      </c>
      <c r="O4" s="9">
        <f>'[1]31'!$O$38</f>
        <v>47962</v>
      </c>
      <c r="P4" s="10">
        <f>'[1]31'!$P$38</f>
        <v>6312</v>
      </c>
      <c r="Q4" s="8">
        <f>'[1]31'!$Q$38</f>
        <v>48065.010000000038</v>
      </c>
      <c r="R4" s="9">
        <f>'[1]31'!$R$38</f>
        <v>5644.98</v>
      </c>
      <c r="S4" s="11">
        <f>'[1]31'!$S$38</f>
        <v>60292</v>
      </c>
      <c r="T4" s="9">
        <f>'[1]31'!$T$38</f>
        <v>18544.900000000023</v>
      </c>
    </row>
    <row r="5" spans="1:20" x14ac:dyDescent="0.25">
      <c r="A5" s="15"/>
      <c r="B5" s="16" t="s">
        <v>29</v>
      </c>
      <c r="C5" s="6">
        <f>C4+1</f>
        <v>107</v>
      </c>
      <c r="D5" s="17"/>
      <c r="E5" s="18">
        <v>975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30</v>
      </c>
      <c r="C6" s="6">
        <f t="shared" ref="C6:C13" si="0">C5+1</f>
        <v>108</v>
      </c>
      <c r="D6" s="17"/>
      <c r="E6" s="18">
        <v>176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/>
      <c r="C7" s="6">
        <f t="shared" si="0"/>
        <v>109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110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111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112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113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114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115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22"/>
      <c r="B14" s="123"/>
      <c r="C14" s="6"/>
      <c r="D14" s="31">
        <f>SUM(D4:D13)</f>
        <v>-7390</v>
      </c>
      <c r="E14" s="32">
        <f t="shared" ref="E14:M14" si="1">SUM(E4:E13)</f>
        <v>1151</v>
      </c>
      <c r="F14" s="33">
        <f t="shared" si="1"/>
        <v>50.03200000000038</v>
      </c>
      <c r="G14" s="33">
        <f t="shared" si="1"/>
        <v>0</v>
      </c>
      <c r="H14" s="33">
        <f t="shared" si="1"/>
        <v>877.91000000003021</v>
      </c>
      <c r="I14" s="33">
        <f t="shared" si="1"/>
        <v>2095.2989999999991</v>
      </c>
      <c r="J14" s="33">
        <f t="shared" si="1"/>
        <v>567.0699999999963</v>
      </c>
      <c r="K14" s="33">
        <f t="shared" si="1"/>
        <v>1</v>
      </c>
      <c r="L14" s="34">
        <f t="shared" si="1"/>
        <v>32720.950000000012</v>
      </c>
      <c r="M14" s="32">
        <f t="shared" si="1"/>
        <v>26831</v>
      </c>
      <c r="N14" s="33">
        <f>SUM(N4:N13)</f>
        <v>35981.329999999813</v>
      </c>
      <c r="O14" s="33">
        <f t="shared" ref="O14:T14" si="2">SUM(O4:O13)</f>
        <v>47962</v>
      </c>
      <c r="P14" s="32">
        <f t="shared" si="2"/>
        <v>6312</v>
      </c>
      <c r="Q14" s="33">
        <f t="shared" si="2"/>
        <v>48065.010000000038</v>
      </c>
      <c r="R14" s="33">
        <f t="shared" si="2"/>
        <v>5644.98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31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 t="s">
        <v>33</v>
      </c>
      <c r="B16" s="16" t="s">
        <v>20</v>
      </c>
      <c r="C16" s="36">
        <f>C15+1</f>
        <v>32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>
        <v>47962</v>
      </c>
      <c r="O16" s="21">
        <v>-47962</v>
      </c>
      <c r="P16" s="22"/>
      <c r="Q16" s="20"/>
      <c r="R16" s="21"/>
      <c r="S16" s="23"/>
      <c r="T16" s="21"/>
    </row>
    <row r="17" spans="1:20" x14ac:dyDescent="0.25">
      <c r="A17" s="15" t="s">
        <v>34</v>
      </c>
      <c r="B17" s="16" t="s">
        <v>23</v>
      </c>
      <c r="C17" s="36">
        <f t="shared" ref="C17:C25" si="3">C16+1</f>
        <v>33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>
        <v>5644.98</v>
      </c>
      <c r="R17" s="21">
        <v>-5644.98</v>
      </c>
      <c r="S17" s="23"/>
      <c r="T17" s="21"/>
    </row>
    <row r="18" spans="1:20" x14ac:dyDescent="0.25">
      <c r="A18" s="15"/>
      <c r="B18" s="16"/>
      <c r="C18" s="36">
        <f t="shared" si="3"/>
        <v>34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35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36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37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38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39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40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41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24"/>
      <c r="B26" s="125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47962</v>
      </c>
      <c r="O26" s="47">
        <f t="shared" si="4"/>
        <v>-47962</v>
      </c>
      <c r="P26" s="46">
        <f t="shared" si="4"/>
        <v>0</v>
      </c>
      <c r="Q26" s="47">
        <f t="shared" si="4"/>
        <v>5644.98</v>
      </c>
      <c r="R26" s="47">
        <f t="shared" si="4"/>
        <v>-5644.98</v>
      </c>
      <c r="S26" s="47">
        <f t="shared" si="4"/>
        <v>0</v>
      </c>
      <c r="T26" s="47">
        <f t="shared" si="4"/>
        <v>0</v>
      </c>
    </row>
    <row r="27" spans="1:20" x14ac:dyDescent="0.25">
      <c r="A27" s="126" t="s">
        <v>35</v>
      </c>
      <c r="B27" s="127"/>
      <c r="C27" s="48">
        <v>104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36</v>
      </c>
      <c r="B28" s="16" t="s">
        <v>37</v>
      </c>
      <c r="C28" s="55">
        <f>C27+1</f>
        <v>105</v>
      </c>
      <c r="D28" s="17">
        <v>1000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38</v>
      </c>
      <c r="B29" s="16" t="s">
        <v>39</v>
      </c>
      <c r="C29" s="55">
        <f t="shared" ref="C29:C36" si="5">C28+1</f>
        <v>106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>
        <v>16560</v>
      </c>
      <c r="R29" s="21"/>
      <c r="S29" s="23"/>
      <c r="T29" s="21"/>
    </row>
    <row r="30" spans="1:20" x14ac:dyDescent="0.25">
      <c r="A30" s="15" t="s">
        <v>40</v>
      </c>
      <c r="B30" s="16" t="s">
        <v>41</v>
      </c>
      <c r="C30" s="55">
        <f t="shared" si="5"/>
        <v>107</v>
      </c>
      <c r="D30" s="17">
        <v>480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108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109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110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111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112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113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1480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16560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25674.160000000003</v>
      </c>
      <c r="C38" s="62" t="s">
        <v>43</v>
      </c>
      <c r="D38" s="63">
        <f>D14+D26-D37</f>
        <v>-8870</v>
      </c>
      <c r="E38" s="63">
        <f t="shared" ref="E38:T38" si="7">E14+E26-E37</f>
        <v>1151</v>
      </c>
      <c r="F38" s="64">
        <f t="shared" si="7"/>
        <v>50.03200000000038</v>
      </c>
      <c r="G38" s="64">
        <f t="shared" si="7"/>
        <v>0</v>
      </c>
      <c r="H38" s="64">
        <f t="shared" si="7"/>
        <v>877.91000000003021</v>
      </c>
      <c r="I38" s="64">
        <f t="shared" si="7"/>
        <v>2095.2989999999991</v>
      </c>
      <c r="J38" s="64">
        <f t="shared" si="7"/>
        <v>567.0699999999963</v>
      </c>
      <c r="K38" s="64">
        <f t="shared" si="7"/>
        <v>1</v>
      </c>
      <c r="L38" s="64">
        <f t="shared" si="7"/>
        <v>32720.950000000012</v>
      </c>
      <c r="M38" s="63">
        <f t="shared" si="7"/>
        <v>26831</v>
      </c>
      <c r="N38" s="64">
        <f t="shared" si="7"/>
        <v>83943.329999999813</v>
      </c>
      <c r="O38" s="64">
        <f t="shared" si="7"/>
        <v>0</v>
      </c>
      <c r="P38" s="63">
        <f t="shared" si="7"/>
        <v>6312</v>
      </c>
      <c r="Q38" s="64">
        <f t="shared" si="7"/>
        <v>37149.990000000034</v>
      </c>
      <c r="R38" s="64">
        <f t="shared" si="7"/>
        <v>0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T43"/>
  <sheetViews>
    <sheetView rightToLeft="1" topLeftCell="A13" workbookViewId="0">
      <selection activeCell="B13" sqref="B13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3</v>
      </c>
      <c r="B1" s="2">
        <f>'[2]1'!B1</f>
        <v>2</v>
      </c>
      <c r="C1" s="3"/>
      <c r="D1" s="128" t="s">
        <v>0</v>
      </c>
      <c r="E1" s="129"/>
      <c r="F1" s="129"/>
      <c r="G1" s="129"/>
      <c r="H1" s="129"/>
      <c r="I1" s="129"/>
      <c r="J1" s="129"/>
      <c r="K1" s="129"/>
      <c r="L1" s="130"/>
      <c r="M1" s="131" t="s">
        <v>1</v>
      </c>
      <c r="N1" s="129"/>
      <c r="O1" s="130"/>
      <c r="P1" s="131" t="s">
        <v>2</v>
      </c>
      <c r="Q1" s="129"/>
      <c r="R1" s="130"/>
      <c r="S1" s="4" t="s">
        <v>3</v>
      </c>
      <c r="T1" s="5" t="s">
        <v>4</v>
      </c>
    </row>
    <row r="2" spans="1:20" x14ac:dyDescent="0.25">
      <c r="A2" s="122">
        <f>'[2]1'!A2:B2</f>
        <v>2024</v>
      </c>
      <c r="B2" s="123"/>
      <c r="C2" s="6"/>
      <c r="D2" s="123" t="s">
        <v>5</v>
      </c>
      <c r="E2" s="132"/>
      <c r="F2" s="132"/>
      <c r="G2" s="132"/>
      <c r="H2" s="133" t="s">
        <v>6</v>
      </c>
      <c r="I2" s="133"/>
      <c r="J2" s="133"/>
      <c r="K2" s="133"/>
      <c r="L2" s="121"/>
      <c r="M2" s="10" t="s">
        <v>5</v>
      </c>
      <c r="N2" s="132" t="s">
        <v>6</v>
      </c>
      <c r="O2" s="135"/>
      <c r="P2" s="10" t="s">
        <v>5</v>
      </c>
      <c r="Q2" s="132" t="s">
        <v>6</v>
      </c>
      <c r="R2" s="135"/>
      <c r="S2" s="134" t="s">
        <v>5</v>
      </c>
      <c r="T2" s="135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108</v>
      </c>
      <c r="D4" s="13">
        <f>'[2]2'!D38</f>
        <v>-8870</v>
      </c>
      <c r="E4" s="13">
        <f>'[2]2'!E38</f>
        <v>1151</v>
      </c>
      <c r="F4" s="67">
        <f>'[2]2'!F38</f>
        <v>50.03200000000038</v>
      </c>
      <c r="G4" s="67">
        <f>'[2]2'!G38</f>
        <v>0</v>
      </c>
      <c r="H4" s="67">
        <f>'[2]2'!H38</f>
        <v>877.91000000003021</v>
      </c>
      <c r="I4" s="67">
        <f>'[2]2'!I38</f>
        <v>2095.2989999999991</v>
      </c>
      <c r="J4" s="67">
        <f>'[2]2'!J38</f>
        <v>567.0699999999963</v>
      </c>
      <c r="K4" s="67">
        <f>'[2]2'!K38</f>
        <v>1</v>
      </c>
      <c r="L4" s="67">
        <f>'[2]2'!L38</f>
        <v>32720.950000000012</v>
      </c>
      <c r="M4" s="13">
        <f>'[2]2'!M38</f>
        <v>26831</v>
      </c>
      <c r="N4" s="67">
        <f>'[2]2'!N38</f>
        <v>83943.329999999813</v>
      </c>
      <c r="O4" s="67">
        <f>'[2]2'!O38</f>
        <v>0</v>
      </c>
      <c r="P4" s="13">
        <f>'[2]2'!P38</f>
        <v>6312</v>
      </c>
      <c r="Q4" s="67">
        <f>'[2]2'!Q38</f>
        <v>37149.990000000034</v>
      </c>
      <c r="R4" s="67">
        <f>'[2]2'!R38</f>
        <v>0</v>
      </c>
      <c r="S4" s="67">
        <f>'[2]2'!S38</f>
        <v>60292</v>
      </c>
      <c r="T4" s="67">
        <f>'[2]2'!T38</f>
        <v>18544.900000000023</v>
      </c>
    </row>
    <row r="5" spans="1:20" x14ac:dyDescent="0.25">
      <c r="A5" s="15" t="s">
        <v>44</v>
      </c>
      <c r="B5" s="16" t="s">
        <v>45</v>
      </c>
      <c r="C5" s="6">
        <f>C4+1</f>
        <v>109</v>
      </c>
      <c r="D5" s="17"/>
      <c r="E5" s="18">
        <v>2185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110</v>
      </c>
      <c r="D6" s="17"/>
      <c r="E6" s="18"/>
      <c r="F6" s="19"/>
      <c r="G6" s="19"/>
      <c r="H6" s="20"/>
      <c r="I6" s="20"/>
      <c r="J6" s="20"/>
      <c r="K6" s="20"/>
      <c r="L6" s="21"/>
      <c r="M6" s="22">
        <v>7277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46</v>
      </c>
      <c r="C7" s="6">
        <f t="shared" si="0"/>
        <v>111</v>
      </c>
      <c r="D7" s="17"/>
      <c r="E7" s="18"/>
      <c r="F7" s="19"/>
      <c r="G7" s="19"/>
      <c r="H7" s="20"/>
      <c r="I7" s="20"/>
      <c r="J7" s="20"/>
      <c r="K7" s="20"/>
      <c r="L7" s="21"/>
      <c r="M7" s="22">
        <v>100</v>
      </c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 t="s">
        <v>47</v>
      </c>
      <c r="C8" s="6">
        <f t="shared" si="0"/>
        <v>112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>
        <v>565</v>
      </c>
      <c r="Q8" s="20"/>
      <c r="R8" s="21"/>
      <c r="S8" s="23"/>
      <c r="T8" s="21"/>
    </row>
    <row r="9" spans="1:20" x14ac:dyDescent="0.25">
      <c r="A9" s="15" t="s">
        <v>48</v>
      </c>
      <c r="B9" s="16" t="s">
        <v>49</v>
      </c>
      <c r="C9" s="6">
        <f t="shared" si="0"/>
        <v>113</v>
      </c>
      <c r="D9" s="17"/>
      <c r="E9" s="18"/>
      <c r="F9" s="19"/>
      <c r="G9" s="19"/>
      <c r="H9" s="20"/>
      <c r="I9" s="20"/>
      <c r="J9" s="20"/>
      <c r="K9" s="20"/>
      <c r="L9" s="21"/>
      <c r="M9" s="22">
        <v>500</v>
      </c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114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115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116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117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22"/>
      <c r="B14" s="123"/>
      <c r="C14" s="6"/>
      <c r="D14" s="31">
        <f>SUM(D4:D13)</f>
        <v>-8870</v>
      </c>
      <c r="E14" s="32">
        <f t="shared" ref="E14:M14" si="1">SUM(E4:E13)</f>
        <v>3336</v>
      </c>
      <c r="F14" s="33">
        <f t="shared" si="1"/>
        <v>50.03200000000038</v>
      </c>
      <c r="G14" s="33">
        <f t="shared" si="1"/>
        <v>0</v>
      </c>
      <c r="H14" s="33">
        <f t="shared" si="1"/>
        <v>877.91000000003021</v>
      </c>
      <c r="I14" s="33">
        <f t="shared" si="1"/>
        <v>2095.2989999999991</v>
      </c>
      <c r="J14" s="33">
        <f t="shared" si="1"/>
        <v>567.0699999999963</v>
      </c>
      <c r="K14" s="33">
        <f t="shared" si="1"/>
        <v>1</v>
      </c>
      <c r="L14" s="34">
        <f t="shared" si="1"/>
        <v>32720.950000000012</v>
      </c>
      <c r="M14" s="32">
        <f t="shared" si="1"/>
        <v>34708</v>
      </c>
      <c r="N14" s="33">
        <f>SUM(N4:N13)</f>
        <v>83943.329999999813</v>
      </c>
      <c r="O14" s="33">
        <f t="shared" ref="O14:T14" si="2">SUM(O4:O13)</f>
        <v>0</v>
      </c>
      <c r="P14" s="32">
        <f t="shared" si="2"/>
        <v>6877</v>
      </c>
      <c r="Q14" s="33">
        <f t="shared" si="2"/>
        <v>37149.990000000034</v>
      </c>
      <c r="R14" s="33">
        <f t="shared" si="2"/>
        <v>0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50</v>
      </c>
      <c r="B15" s="35" t="s">
        <v>32</v>
      </c>
      <c r="C15" s="36">
        <v>33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 t="s">
        <v>20</v>
      </c>
      <c r="B16" s="16" t="s">
        <v>10</v>
      </c>
      <c r="C16" s="36">
        <f>C15+1</f>
        <v>34</v>
      </c>
      <c r="D16" s="17">
        <v>10000</v>
      </c>
      <c r="E16" s="18"/>
      <c r="F16" s="19"/>
      <c r="G16" s="19"/>
      <c r="H16" s="20"/>
      <c r="I16" s="20"/>
      <c r="J16" s="20"/>
      <c r="K16" s="20"/>
      <c r="L16" s="21"/>
      <c r="M16" s="22"/>
      <c r="N16" s="20">
        <v>-10000</v>
      </c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35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36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37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38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39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40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41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42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43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24"/>
      <c r="B26" s="125"/>
      <c r="C26" s="45"/>
      <c r="D26" s="46">
        <f>SUM(D15:D25)</f>
        <v>10000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-10000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26" t="s">
        <v>35</v>
      </c>
      <c r="B27" s="127"/>
      <c r="C27" s="48">
        <v>107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51</v>
      </c>
      <c r="B28" s="16" t="s">
        <v>52</v>
      </c>
      <c r="C28" s="55">
        <f>C27+1</f>
        <v>108</v>
      </c>
      <c r="D28" s="17"/>
      <c r="E28" s="18"/>
      <c r="F28" s="19"/>
      <c r="G28" s="19"/>
      <c r="H28" s="20"/>
      <c r="I28" s="20"/>
      <c r="J28" s="20"/>
      <c r="K28" s="20"/>
      <c r="L28" s="21"/>
      <c r="M28" s="22"/>
      <c r="N28" s="20">
        <v>150000</v>
      </c>
      <c r="O28" s="21"/>
      <c r="P28" s="22"/>
      <c r="Q28" s="20"/>
      <c r="R28" s="21"/>
      <c r="S28" s="23"/>
      <c r="T28" s="21"/>
    </row>
    <row r="29" spans="1:20" x14ac:dyDescent="0.25">
      <c r="A29" s="15" t="s">
        <v>53</v>
      </c>
      <c r="B29" s="16" t="s">
        <v>54</v>
      </c>
      <c r="C29" s="55">
        <f t="shared" ref="C29:C41" si="5">C28+1</f>
        <v>109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>
        <v>13000</v>
      </c>
      <c r="O29" s="21"/>
      <c r="P29" s="22"/>
      <c r="Q29" s="20"/>
      <c r="R29" s="21"/>
      <c r="S29" s="23"/>
      <c r="T29" s="21"/>
    </row>
    <row r="30" spans="1:20" x14ac:dyDescent="0.25">
      <c r="A30" s="15" t="s">
        <v>55</v>
      </c>
      <c r="B30" s="16" t="s">
        <v>56</v>
      </c>
      <c r="C30" s="55">
        <f t="shared" si="5"/>
        <v>110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>
        <v>50000</v>
      </c>
      <c r="O30" s="21"/>
      <c r="P30" s="22"/>
      <c r="Q30" s="20"/>
      <c r="R30" s="21"/>
      <c r="S30" s="23"/>
      <c r="T30" s="21"/>
    </row>
    <row r="31" spans="1:20" x14ac:dyDescent="0.25">
      <c r="A31" s="15" t="s">
        <v>57</v>
      </c>
      <c r="B31" s="16" t="s">
        <v>58</v>
      </c>
      <c r="C31" s="55">
        <f t="shared" si="5"/>
        <v>111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>
        <v>10000</v>
      </c>
      <c r="O31" s="21"/>
      <c r="P31" s="22"/>
      <c r="Q31" s="20"/>
      <c r="R31" s="21"/>
      <c r="S31" s="23"/>
      <c r="T31" s="21"/>
    </row>
    <row r="32" spans="1:20" x14ac:dyDescent="0.25">
      <c r="A32" s="15" t="s">
        <v>59</v>
      </c>
      <c r="B32" s="16" t="s">
        <v>60</v>
      </c>
      <c r="C32" s="55">
        <f t="shared" si="5"/>
        <v>112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>
        <v>11000</v>
      </c>
      <c r="R32" s="21"/>
      <c r="S32" s="23"/>
      <c r="T32" s="21"/>
    </row>
    <row r="33" spans="1:20" x14ac:dyDescent="0.25">
      <c r="A33" s="15" t="s">
        <v>61</v>
      </c>
      <c r="B33" s="16" t="s">
        <v>62</v>
      </c>
      <c r="C33" s="55">
        <f t="shared" si="5"/>
        <v>113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>
        <v>5000</v>
      </c>
      <c r="O33" s="21"/>
      <c r="P33" s="22"/>
      <c r="Q33" s="20"/>
      <c r="R33" s="21"/>
      <c r="S33" s="23"/>
      <c r="T33" s="21"/>
    </row>
    <row r="34" spans="1:20" x14ac:dyDescent="0.25">
      <c r="A34" s="15" t="s">
        <v>63</v>
      </c>
      <c r="B34" s="16" t="s">
        <v>64</v>
      </c>
      <c r="C34" s="55">
        <f t="shared" si="5"/>
        <v>114</v>
      </c>
      <c r="D34" s="17"/>
      <c r="E34" s="18"/>
      <c r="F34" s="19"/>
      <c r="G34" s="19"/>
      <c r="H34" s="20"/>
      <c r="I34" s="20"/>
      <c r="J34" s="20"/>
      <c r="K34" s="20"/>
      <c r="L34" s="21">
        <v>3000</v>
      </c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 t="s">
        <v>65</v>
      </c>
      <c r="B35" s="16" t="s">
        <v>66</v>
      </c>
      <c r="C35" s="55">
        <f t="shared" si="5"/>
        <v>115</v>
      </c>
      <c r="D35" s="17"/>
      <c r="E35" s="18"/>
      <c r="F35" s="19"/>
      <c r="G35" s="19"/>
      <c r="H35" s="20">
        <v>41.14</v>
      </c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 t="s">
        <v>67</v>
      </c>
      <c r="B36" s="16" t="s">
        <v>66</v>
      </c>
      <c r="C36" s="55">
        <f t="shared" si="5"/>
        <v>116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>
        <v>1.92</v>
      </c>
      <c r="R36" s="21"/>
      <c r="S36" s="23"/>
      <c r="T36" s="21"/>
    </row>
    <row r="37" spans="1:20" x14ac:dyDescent="0.25">
      <c r="A37" s="15" t="s">
        <v>68</v>
      </c>
      <c r="B37" s="15" t="s">
        <v>69</v>
      </c>
      <c r="C37" s="55">
        <f t="shared" si="5"/>
        <v>117</v>
      </c>
      <c r="D37" s="17">
        <v>150</v>
      </c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 t="s">
        <v>70</v>
      </c>
      <c r="B38" s="68" t="s">
        <v>71</v>
      </c>
      <c r="C38" s="55">
        <f t="shared" si="5"/>
        <v>118</v>
      </c>
      <c r="D38" s="17"/>
      <c r="E38" s="18"/>
      <c r="F38" s="19"/>
      <c r="G38" s="19"/>
      <c r="H38" s="20"/>
      <c r="I38" s="20"/>
      <c r="J38" s="20"/>
      <c r="K38" s="20"/>
      <c r="L38" s="21"/>
      <c r="M38" s="22">
        <v>915</v>
      </c>
      <c r="N38" s="20"/>
      <c r="O38" s="21"/>
      <c r="P38" s="22"/>
      <c r="Q38" s="20"/>
      <c r="R38" s="21"/>
      <c r="S38" s="23"/>
      <c r="T38" s="21"/>
    </row>
    <row r="39" spans="1:20" x14ac:dyDescent="0.25">
      <c r="A39" s="15" t="s">
        <v>70</v>
      </c>
      <c r="B39" s="68" t="s">
        <v>72</v>
      </c>
      <c r="C39" s="55">
        <f t="shared" si="5"/>
        <v>119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>
        <v>220</v>
      </c>
      <c r="Q39" s="20"/>
      <c r="R39" s="21"/>
      <c r="S39" s="23"/>
      <c r="T39" s="21"/>
    </row>
    <row r="40" spans="1:20" x14ac:dyDescent="0.25">
      <c r="A40" s="15"/>
      <c r="B40" s="68"/>
      <c r="C40" s="55">
        <f t="shared" si="5"/>
        <v>120</v>
      </c>
      <c r="D40" s="17"/>
      <c r="E40" s="18"/>
      <c r="F40" s="19"/>
      <c r="G40" s="19"/>
      <c r="H40" s="20"/>
      <c r="I40" s="20"/>
      <c r="J40" s="20"/>
      <c r="K40" s="20"/>
      <c r="L40" s="21"/>
      <c r="M40" s="22"/>
      <c r="N40" s="20"/>
      <c r="O40" s="21"/>
      <c r="P40" s="22"/>
      <c r="Q40" s="20"/>
      <c r="R40" s="21"/>
      <c r="S40" s="23"/>
      <c r="T40" s="21"/>
    </row>
    <row r="41" spans="1:20" x14ac:dyDescent="0.25">
      <c r="A41" s="15"/>
      <c r="B41" s="16"/>
      <c r="C41" s="55">
        <f t="shared" si="5"/>
        <v>121</v>
      </c>
      <c r="D41" s="17"/>
      <c r="E41" s="18"/>
      <c r="F41" s="19"/>
      <c r="G41" s="19"/>
      <c r="H41" s="20"/>
      <c r="I41" s="20"/>
      <c r="J41" s="20"/>
      <c r="K41" s="20"/>
      <c r="L41" s="21"/>
      <c r="M41" s="22"/>
      <c r="N41" s="20"/>
      <c r="O41" s="21"/>
      <c r="P41" s="22"/>
      <c r="Q41" s="20"/>
      <c r="R41" s="21"/>
      <c r="S41" s="23"/>
      <c r="T41" s="21"/>
    </row>
    <row r="42" spans="1:20" x14ac:dyDescent="0.25">
      <c r="A42" s="56"/>
      <c r="B42" s="57"/>
      <c r="C42" s="55"/>
      <c r="D42" s="58">
        <f>SUM(D27:D41)</f>
        <v>150</v>
      </c>
      <c r="E42" s="58">
        <f t="shared" ref="E42:T42" si="6">SUM(E27:E41)</f>
        <v>0</v>
      </c>
      <c r="F42" s="59">
        <f t="shared" si="6"/>
        <v>0</v>
      </c>
      <c r="G42" s="59">
        <f t="shared" si="6"/>
        <v>0</v>
      </c>
      <c r="H42" s="59">
        <f t="shared" si="6"/>
        <v>41.14</v>
      </c>
      <c r="I42" s="59">
        <f t="shared" si="6"/>
        <v>0</v>
      </c>
      <c r="J42" s="59">
        <f t="shared" si="6"/>
        <v>0</v>
      </c>
      <c r="K42" s="59">
        <f t="shared" si="6"/>
        <v>0</v>
      </c>
      <c r="L42" s="59">
        <f t="shared" si="6"/>
        <v>3000</v>
      </c>
      <c r="M42" s="58">
        <f t="shared" si="6"/>
        <v>915</v>
      </c>
      <c r="N42" s="59">
        <f t="shared" si="6"/>
        <v>228000</v>
      </c>
      <c r="O42" s="59">
        <f t="shared" si="6"/>
        <v>0</v>
      </c>
      <c r="P42" s="58">
        <f t="shared" si="6"/>
        <v>220</v>
      </c>
      <c r="Q42" s="59">
        <f t="shared" si="6"/>
        <v>11001.92</v>
      </c>
      <c r="R42" s="59">
        <f t="shared" si="6"/>
        <v>0</v>
      </c>
      <c r="S42" s="59">
        <f t="shared" si="6"/>
        <v>0</v>
      </c>
      <c r="T42" s="59">
        <f t="shared" si="6"/>
        <v>0</v>
      </c>
    </row>
    <row r="43" spans="1:20" ht="15.75" thickBot="1" x14ac:dyDescent="0.3">
      <c r="A43" s="60" t="s">
        <v>42</v>
      </c>
      <c r="B43" s="61">
        <f>D43+E43+F43*5+G43*3.5+M43+P43</f>
        <v>45016.160000000003</v>
      </c>
      <c r="C43" s="62" t="s">
        <v>43</v>
      </c>
      <c r="D43" s="63">
        <f>D14+D26-D42</f>
        <v>980</v>
      </c>
      <c r="E43" s="63">
        <f t="shared" ref="E43:T43" si="7">E14+E26-E42</f>
        <v>3336</v>
      </c>
      <c r="F43" s="64">
        <f t="shared" si="7"/>
        <v>50.03200000000038</v>
      </c>
      <c r="G43" s="64">
        <f t="shared" si="7"/>
        <v>0</v>
      </c>
      <c r="H43" s="64">
        <f t="shared" si="7"/>
        <v>836.77000000003022</v>
      </c>
      <c r="I43" s="64">
        <f t="shared" si="7"/>
        <v>2095.2989999999991</v>
      </c>
      <c r="J43" s="64">
        <f t="shared" si="7"/>
        <v>567.0699999999963</v>
      </c>
      <c r="K43" s="64">
        <f t="shared" si="7"/>
        <v>1</v>
      </c>
      <c r="L43" s="64">
        <f t="shared" si="7"/>
        <v>29720.950000000012</v>
      </c>
      <c r="M43" s="63">
        <f t="shared" si="7"/>
        <v>33793</v>
      </c>
      <c r="N43" s="64">
        <f t="shared" si="7"/>
        <v>-154056.67000000019</v>
      </c>
      <c r="O43" s="64">
        <f t="shared" si="7"/>
        <v>0</v>
      </c>
      <c r="P43" s="63">
        <f t="shared" si="7"/>
        <v>6657</v>
      </c>
      <c r="Q43" s="64">
        <f t="shared" si="7"/>
        <v>26148.070000000036</v>
      </c>
      <c r="R43" s="64">
        <f t="shared" si="7"/>
        <v>0</v>
      </c>
      <c r="S43" s="64">
        <f t="shared" si="7"/>
        <v>60292</v>
      </c>
      <c r="T43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T46"/>
  <sheetViews>
    <sheetView rightToLeft="1" topLeftCell="A4" workbookViewId="0">
      <selection activeCell="A10" sqref="A10"/>
    </sheetView>
  </sheetViews>
  <sheetFormatPr defaultRowHeight="15" x14ac:dyDescent="0.25"/>
  <cols>
    <col min="1" max="1" width="26.28515625" customWidth="1"/>
    <col min="2" max="2" width="35.7109375" bestFit="1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4</v>
      </c>
      <c r="B1" s="2">
        <f>'[2]1'!B1</f>
        <v>2</v>
      </c>
      <c r="C1" s="3"/>
      <c r="D1" s="128" t="s">
        <v>0</v>
      </c>
      <c r="E1" s="129"/>
      <c r="F1" s="129"/>
      <c r="G1" s="129"/>
      <c r="H1" s="129"/>
      <c r="I1" s="129"/>
      <c r="J1" s="129"/>
      <c r="K1" s="129"/>
      <c r="L1" s="130"/>
      <c r="M1" s="131" t="s">
        <v>1</v>
      </c>
      <c r="N1" s="129"/>
      <c r="O1" s="130"/>
      <c r="P1" s="131" t="s">
        <v>2</v>
      </c>
      <c r="Q1" s="129"/>
      <c r="R1" s="130"/>
      <c r="S1" s="4" t="s">
        <v>3</v>
      </c>
      <c r="T1" s="5" t="s">
        <v>4</v>
      </c>
    </row>
    <row r="2" spans="1:20" x14ac:dyDescent="0.25">
      <c r="A2" s="122">
        <f>'[2]1'!A2:B2</f>
        <v>2024</v>
      </c>
      <c r="B2" s="123"/>
      <c r="C2" s="6"/>
      <c r="D2" s="123" t="s">
        <v>5</v>
      </c>
      <c r="E2" s="132"/>
      <c r="F2" s="132"/>
      <c r="G2" s="132"/>
      <c r="H2" s="133" t="s">
        <v>6</v>
      </c>
      <c r="I2" s="133"/>
      <c r="J2" s="133"/>
      <c r="K2" s="133"/>
      <c r="L2" s="121"/>
      <c r="M2" s="10" t="s">
        <v>5</v>
      </c>
      <c r="N2" s="132" t="s">
        <v>6</v>
      </c>
      <c r="O2" s="135"/>
      <c r="P2" s="10" t="s">
        <v>5</v>
      </c>
      <c r="Q2" s="132" t="s">
        <v>6</v>
      </c>
      <c r="R2" s="135"/>
      <c r="S2" s="134" t="s">
        <v>5</v>
      </c>
      <c r="T2" s="135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113</v>
      </c>
      <c r="D4" s="13">
        <f>'[2]3'!D43</f>
        <v>980</v>
      </c>
      <c r="E4" s="13">
        <f>'[2]3'!E43</f>
        <v>3336</v>
      </c>
      <c r="F4" s="67">
        <f>'[2]3'!F43</f>
        <v>50.03200000000038</v>
      </c>
      <c r="G4" s="67">
        <f>'[2]3'!G43</f>
        <v>0</v>
      </c>
      <c r="H4" s="67">
        <f>'[2]3'!H43</f>
        <v>836.77000000003022</v>
      </c>
      <c r="I4" s="67">
        <f>'[2]3'!I43</f>
        <v>2095.2989999999991</v>
      </c>
      <c r="J4" s="67">
        <f>'[2]3'!J43</f>
        <v>567.0699999999963</v>
      </c>
      <c r="K4" s="67">
        <f>'[2]3'!K43</f>
        <v>1</v>
      </c>
      <c r="L4" s="67">
        <f>'[2]3'!L43</f>
        <v>29720.950000000012</v>
      </c>
      <c r="M4" s="13">
        <f>'[2]3'!M43</f>
        <v>33793</v>
      </c>
      <c r="N4" s="67">
        <f>'[2]3'!N43</f>
        <v>-154056.67000000019</v>
      </c>
      <c r="O4" s="67">
        <f>'[2]3'!O43</f>
        <v>0</v>
      </c>
      <c r="P4" s="13">
        <f>'[2]3'!P43</f>
        <v>6657</v>
      </c>
      <c r="Q4" s="67">
        <f>'[2]3'!Q43</f>
        <v>26148.070000000036</v>
      </c>
      <c r="R4" s="67">
        <f>'[2]3'!R43</f>
        <v>0</v>
      </c>
      <c r="S4" s="67">
        <f>'[2]3'!S43</f>
        <v>60292</v>
      </c>
      <c r="T4" s="67">
        <f>'[2]3'!T43</f>
        <v>18544.900000000023</v>
      </c>
    </row>
    <row r="5" spans="1:20" x14ac:dyDescent="0.25">
      <c r="A5" s="69"/>
      <c r="B5" s="70" t="s">
        <v>73</v>
      </c>
      <c r="C5" s="6">
        <f>C4+1</f>
        <v>114</v>
      </c>
      <c r="D5" s="17"/>
      <c r="E5" s="18">
        <v>1295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69"/>
      <c r="B6" s="70" t="s">
        <v>74</v>
      </c>
      <c r="C6" s="6">
        <f t="shared" ref="C6:C16" si="0">C5+1</f>
        <v>115</v>
      </c>
      <c r="D6" s="17"/>
      <c r="E6" s="18">
        <v>1893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69"/>
      <c r="B7" s="70" t="s">
        <v>74</v>
      </c>
      <c r="C7" s="6">
        <f t="shared" si="0"/>
        <v>116</v>
      </c>
      <c r="D7" s="17"/>
      <c r="E7" s="18">
        <v>2000</v>
      </c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69"/>
      <c r="B8" s="70"/>
      <c r="C8" s="6">
        <f t="shared" si="0"/>
        <v>117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69"/>
      <c r="B9" s="70"/>
      <c r="C9" s="6">
        <f t="shared" si="0"/>
        <v>118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69"/>
      <c r="B10" s="70"/>
      <c r="C10" s="6">
        <f t="shared" si="0"/>
        <v>119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69"/>
      <c r="B11" s="70"/>
      <c r="C11" s="6">
        <f t="shared" si="0"/>
        <v>120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69"/>
      <c r="B12" s="70"/>
      <c r="C12" s="6">
        <f t="shared" si="0"/>
        <v>121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x14ac:dyDescent="0.25">
      <c r="A13" s="69"/>
      <c r="B13" s="70"/>
      <c r="C13" s="6">
        <f t="shared" si="0"/>
        <v>122</v>
      </c>
      <c r="D13" s="17"/>
      <c r="E13" s="18"/>
      <c r="F13" s="19"/>
      <c r="G13" s="19"/>
      <c r="H13" s="20"/>
      <c r="I13" s="20"/>
      <c r="J13" s="20"/>
      <c r="K13" s="20"/>
      <c r="L13" s="21"/>
      <c r="M13" s="22"/>
      <c r="N13" s="20"/>
      <c r="O13" s="21"/>
      <c r="P13" s="22"/>
      <c r="Q13" s="20"/>
      <c r="R13" s="21"/>
      <c r="S13" s="23"/>
      <c r="T13" s="21"/>
    </row>
    <row r="14" spans="1:20" x14ac:dyDescent="0.25">
      <c r="A14" s="69"/>
      <c r="B14" s="70"/>
      <c r="C14" s="6">
        <f t="shared" si="0"/>
        <v>123</v>
      </c>
      <c r="D14" s="17"/>
      <c r="E14" s="18"/>
      <c r="F14" s="19"/>
      <c r="G14" s="19"/>
      <c r="H14" s="20"/>
      <c r="I14" s="20"/>
      <c r="J14" s="20"/>
      <c r="K14" s="20"/>
      <c r="L14" s="21"/>
      <c r="M14" s="22"/>
      <c r="N14" s="20"/>
      <c r="O14" s="21"/>
      <c r="P14" s="22"/>
      <c r="Q14" s="20"/>
      <c r="R14" s="21"/>
      <c r="S14" s="23"/>
      <c r="T14" s="21"/>
    </row>
    <row r="15" spans="1:20" x14ac:dyDescent="0.25">
      <c r="A15" s="69"/>
      <c r="B15" s="70"/>
      <c r="C15" s="6">
        <f t="shared" si="0"/>
        <v>124</v>
      </c>
      <c r="D15" s="17"/>
      <c r="E15" s="18"/>
      <c r="F15" s="19"/>
      <c r="G15" s="19"/>
      <c r="H15" s="20"/>
      <c r="I15" s="20"/>
      <c r="J15" s="20"/>
      <c r="K15" s="20"/>
      <c r="L15" s="21"/>
      <c r="M15" s="22"/>
      <c r="N15" s="20"/>
      <c r="O15" s="21"/>
      <c r="P15" s="22"/>
      <c r="Q15" s="20"/>
      <c r="R15" s="21"/>
      <c r="S15" s="23"/>
      <c r="T15" s="21"/>
    </row>
    <row r="16" spans="1:20" ht="15.75" thickBot="1" x14ac:dyDescent="0.3">
      <c r="A16" s="69"/>
      <c r="B16" s="70"/>
      <c r="C16" s="6">
        <f t="shared" si="0"/>
        <v>125</v>
      </c>
      <c r="D16" s="24"/>
      <c r="E16" s="25"/>
      <c r="F16" s="26"/>
      <c r="G16" s="26"/>
      <c r="H16" s="27"/>
      <c r="I16" s="27"/>
      <c r="J16" s="27"/>
      <c r="K16" s="27"/>
      <c r="L16" s="28"/>
      <c r="M16" s="29"/>
      <c r="N16" s="27"/>
      <c r="O16" s="28"/>
      <c r="P16" s="29"/>
      <c r="Q16" s="27"/>
      <c r="R16" s="28"/>
      <c r="S16" s="30"/>
      <c r="T16" s="28"/>
    </row>
    <row r="17" spans="1:20" ht="15.75" thickBot="1" x14ac:dyDescent="0.3">
      <c r="A17" s="122"/>
      <c r="B17" s="123"/>
      <c r="C17" s="6"/>
      <c r="D17" s="31">
        <f>SUM(D4:D16)</f>
        <v>980</v>
      </c>
      <c r="E17" s="32">
        <f t="shared" ref="E17:M17" si="1">SUM(E4:E16)</f>
        <v>8524</v>
      </c>
      <c r="F17" s="33">
        <f t="shared" si="1"/>
        <v>50.03200000000038</v>
      </c>
      <c r="G17" s="33">
        <f t="shared" si="1"/>
        <v>0</v>
      </c>
      <c r="H17" s="33">
        <f t="shared" si="1"/>
        <v>836.77000000003022</v>
      </c>
      <c r="I17" s="33">
        <f t="shared" si="1"/>
        <v>2095.2989999999991</v>
      </c>
      <c r="J17" s="33">
        <f t="shared" si="1"/>
        <v>567.0699999999963</v>
      </c>
      <c r="K17" s="33">
        <f t="shared" si="1"/>
        <v>1</v>
      </c>
      <c r="L17" s="34">
        <f t="shared" si="1"/>
        <v>29720.950000000012</v>
      </c>
      <c r="M17" s="32">
        <f t="shared" si="1"/>
        <v>33793</v>
      </c>
      <c r="N17" s="33">
        <f>SUM(N4:N16)</f>
        <v>-154056.67000000019</v>
      </c>
      <c r="O17" s="33">
        <f t="shared" ref="O17:T17" si="2">SUM(O4:O16)</f>
        <v>0</v>
      </c>
      <c r="P17" s="32">
        <f t="shared" si="2"/>
        <v>6657</v>
      </c>
      <c r="Q17" s="33">
        <f t="shared" si="2"/>
        <v>26148.070000000036</v>
      </c>
      <c r="R17" s="33">
        <f t="shared" si="2"/>
        <v>0</v>
      </c>
      <c r="S17" s="33">
        <f t="shared" si="2"/>
        <v>60292</v>
      </c>
      <c r="T17" s="33">
        <f t="shared" si="2"/>
        <v>18544.900000000023</v>
      </c>
    </row>
    <row r="18" spans="1:20" x14ac:dyDescent="0.25">
      <c r="A18" s="35" t="s">
        <v>31</v>
      </c>
      <c r="B18" s="35" t="s">
        <v>32</v>
      </c>
      <c r="C18" s="36">
        <v>34</v>
      </c>
      <c r="D18" s="37"/>
      <c r="E18" s="38"/>
      <c r="F18" s="39"/>
      <c r="G18" s="39"/>
      <c r="H18" s="39"/>
      <c r="I18" s="39"/>
      <c r="J18" s="39"/>
      <c r="K18" s="39"/>
      <c r="L18" s="40"/>
      <c r="M18" s="41"/>
      <c r="N18" s="39"/>
      <c r="O18" s="40"/>
      <c r="P18" s="41"/>
      <c r="Q18" s="39"/>
      <c r="R18" s="40"/>
      <c r="S18" s="42"/>
      <c r="T18" s="40"/>
    </row>
    <row r="19" spans="1:20" x14ac:dyDescent="0.25">
      <c r="A19" s="69"/>
      <c r="B19" s="70"/>
      <c r="C19" s="36">
        <f>C18+1</f>
        <v>35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69" t="s">
        <v>23</v>
      </c>
      <c r="B20" s="70" t="s">
        <v>75</v>
      </c>
      <c r="C20" s="36">
        <f t="shared" ref="C20:C27" si="3">C19+1</f>
        <v>36</v>
      </c>
      <c r="D20" s="17"/>
      <c r="E20" s="18"/>
      <c r="F20" s="19"/>
      <c r="G20" s="19"/>
      <c r="H20" s="20"/>
      <c r="I20" s="20">
        <v>500</v>
      </c>
      <c r="J20" s="20"/>
      <c r="K20" s="20"/>
      <c r="L20" s="21"/>
      <c r="M20" s="22"/>
      <c r="N20" s="20"/>
      <c r="O20" s="21"/>
      <c r="P20" s="22"/>
      <c r="Q20" s="20">
        <v>-2608.46</v>
      </c>
      <c r="R20" s="21"/>
      <c r="S20" s="23"/>
      <c r="T20" s="21"/>
    </row>
    <row r="21" spans="1:20" x14ac:dyDescent="0.25">
      <c r="A21" s="69" t="s">
        <v>19</v>
      </c>
      <c r="B21" s="70" t="s">
        <v>20</v>
      </c>
      <c r="C21" s="36">
        <f t="shared" si="3"/>
        <v>37</v>
      </c>
      <c r="D21" s="17"/>
      <c r="E21" s="18"/>
      <c r="F21" s="19"/>
      <c r="G21" s="19"/>
      <c r="H21" s="20"/>
      <c r="I21" s="20"/>
      <c r="J21" s="20"/>
      <c r="K21" s="20"/>
      <c r="L21" s="21"/>
      <c r="M21" s="22">
        <v>-37358</v>
      </c>
      <c r="N21" s="20">
        <v>37358</v>
      </c>
      <c r="O21" s="21"/>
      <c r="P21" s="22"/>
      <c r="Q21" s="20"/>
      <c r="R21" s="21"/>
      <c r="S21" s="23"/>
      <c r="T21" s="21"/>
    </row>
    <row r="22" spans="1:20" x14ac:dyDescent="0.25">
      <c r="A22" s="69" t="s">
        <v>22</v>
      </c>
      <c r="B22" s="70" t="s">
        <v>23</v>
      </c>
      <c r="C22" s="36">
        <f t="shared" si="3"/>
        <v>38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>
        <v>-6657</v>
      </c>
      <c r="Q22" s="20">
        <v>6657</v>
      </c>
      <c r="R22" s="21"/>
      <c r="S22" s="23"/>
      <c r="T22" s="21"/>
    </row>
    <row r="23" spans="1:20" x14ac:dyDescent="0.25">
      <c r="A23" s="69"/>
      <c r="B23" s="70"/>
      <c r="C23" s="36">
        <f t="shared" si="3"/>
        <v>39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69" t="s">
        <v>23</v>
      </c>
      <c r="B24" s="70" t="s">
        <v>76</v>
      </c>
      <c r="C24" s="36">
        <f t="shared" si="3"/>
        <v>40</v>
      </c>
      <c r="D24" s="17"/>
      <c r="E24" s="18"/>
      <c r="F24" s="19"/>
      <c r="G24" s="19"/>
      <c r="H24" s="20">
        <v>20000</v>
      </c>
      <c r="I24" s="20"/>
      <c r="J24" s="20"/>
      <c r="K24" s="20"/>
      <c r="L24" s="21"/>
      <c r="M24" s="22"/>
      <c r="N24" s="20"/>
      <c r="O24" s="21"/>
      <c r="P24" s="22"/>
      <c r="Q24" s="20">
        <v>-20000</v>
      </c>
      <c r="R24" s="21"/>
      <c r="S24" s="23"/>
      <c r="T24" s="21"/>
    </row>
    <row r="25" spans="1:20" x14ac:dyDescent="0.25">
      <c r="A25" s="69"/>
      <c r="B25" s="70" t="s">
        <v>77</v>
      </c>
      <c r="C25" s="36">
        <f t="shared" si="3"/>
        <v>41</v>
      </c>
      <c r="D25" s="17"/>
      <c r="E25" s="18"/>
      <c r="F25" s="19"/>
      <c r="G25" s="19"/>
      <c r="H25" s="20"/>
      <c r="I25" s="20"/>
      <c r="J25" s="20"/>
      <c r="K25" s="20"/>
      <c r="L25" s="21"/>
      <c r="M25" s="22"/>
      <c r="N25" s="20">
        <v>1000</v>
      </c>
      <c r="O25" s="21"/>
      <c r="P25" s="22"/>
      <c r="Q25" s="20"/>
      <c r="R25" s="21"/>
      <c r="S25" s="23"/>
      <c r="T25" s="21"/>
    </row>
    <row r="26" spans="1:20" x14ac:dyDescent="0.25">
      <c r="A26" s="69" t="s">
        <v>78</v>
      </c>
      <c r="B26" s="70" t="s">
        <v>10</v>
      </c>
      <c r="C26" s="36">
        <f t="shared" si="3"/>
        <v>42</v>
      </c>
      <c r="D26" s="17">
        <v>5000</v>
      </c>
      <c r="E26" s="18">
        <v>-5000</v>
      </c>
      <c r="F26" s="19"/>
      <c r="G26" s="19"/>
      <c r="H26" s="20"/>
      <c r="I26" s="20"/>
      <c r="J26" s="20"/>
      <c r="K26" s="20"/>
      <c r="L26" s="21"/>
      <c r="M26" s="22"/>
      <c r="N26" s="20"/>
      <c r="O26" s="21"/>
      <c r="P26" s="22"/>
      <c r="Q26" s="20"/>
      <c r="R26" s="21"/>
      <c r="S26" s="23"/>
      <c r="T26" s="21"/>
    </row>
    <row r="27" spans="1:20" ht="15.75" thickBot="1" x14ac:dyDescent="0.3">
      <c r="A27" s="71"/>
      <c r="B27" s="72"/>
      <c r="C27" s="36">
        <f t="shared" si="3"/>
        <v>43</v>
      </c>
      <c r="D27" s="24"/>
      <c r="E27" s="25"/>
      <c r="F27" s="26"/>
      <c r="G27" s="26"/>
      <c r="H27" s="27"/>
      <c r="I27" s="27"/>
      <c r="J27" s="27"/>
      <c r="K27" s="27"/>
      <c r="L27" s="28"/>
      <c r="M27" s="29"/>
      <c r="N27" s="27"/>
      <c r="O27" s="28"/>
      <c r="P27" s="29"/>
      <c r="Q27" s="27"/>
      <c r="R27" s="28"/>
      <c r="S27" s="30"/>
      <c r="T27" s="28"/>
    </row>
    <row r="28" spans="1:20" ht="15.75" thickBot="1" x14ac:dyDescent="0.3">
      <c r="A28" s="124"/>
      <c r="B28" s="125"/>
      <c r="C28" s="45"/>
      <c r="D28" s="46">
        <f t="shared" ref="D28:T28" si="4">SUM(D18:D27)</f>
        <v>5000</v>
      </c>
      <c r="E28" s="46">
        <f t="shared" si="4"/>
        <v>-5000</v>
      </c>
      <c r="F28" s="47">
        <f t="shared" si="4"/>
        <v>0</v>
      </c>
      <c r="G28" s="47">
        <f t="shared" si="4"/>
        <v>0</v>
      </c>
      <c r="H28" s="47">
        <f t="shared" si="4"/>
        <v>20000</v>
      </c>
      <c r="I28" s="47">
        <f t="shared" si="4"/>
        <v>500</v>
      </c>
      <c r="J28" s="47">
        <f t="shared" si="4"/>
        <v>0</v>
      </c>
      <c r="K28" s="47">
        <f t="shared" si="4"/>
        <v>0</v>
      </c>
      <c r="L28" s="47">
        <f t="shared" si="4"/>
        <v>0</v>
      </c>
      <c r="M28" s="46">
        <f t="shared" si="4"/>
        <v>-37358</v>
      </c>
      <c r="N28" s="47">
        <f t="shared" si="4"/>
        <v>38358</v>
      </c>
      <c r="O28" s="47">
        <f t="shared" si="4"/>
        <v>0</v>
      </c>
      <c r="P28" s="46">
        <f t="shared" si="4"/>
        <v>-6657</v>
      </c>
      <c r="Q28" s="47">
        <f t="shared" si="4"/>
        <v>-15951.46</v>
      </c>
      <c r="R28" s="47">
        <f t="shared" si="4"/>
        <v>0</v>
      </c>
      <c r="S28" s="47">
        <f t="shared" si="4"/>
        <v>0</v>
      </c>
      <c r="T28" s="47">
        <f t="shared" si="4"/>
        <v>0</v>
      </c>
    </row>
    <row r="29" spans="1:20" x14ac:dyDescent="0.25">
      <c r="A29" s="126" t="s">
        <v>35</v>
      </c>
      <c r="B29" s="127"/>
      <c r="C29" s="48">
        <v>119</v>
      </c>
      <c r="D29" s="49"/>
      <c r="E29" s="50"/>
      <c r="F29" s="51"/>
      <c r="G29" s="51"/>
      <c r="H29" s="51"/>
      <c r="I29" s="51"/>
      <c r="J29" s="51"/>
      <c r="K29" s="51"/>
      <c r="L29" s="52"/>
      <c r="M29" s="53"/>
      <c r="N29" s="51"/>
      <c r="O29" s="52"/>
      <c r="P29" s="53"/>
      <c r="Q29" s="51"/>
      <c r="R29" s="52"/>
      <c r="S29" s="54"/>
      <c r="T29" s="52"/>
    </row>
    <row r="30" spans="1:20" x14ac:dyDescent="0.25">
      <c r="A30" s="69"/>
      <c r="B30" s="70"/>
      <c r="C30" s="55">
        <f>C29+1</f>
        <v>120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69"/>
      <c r="B31" s="70"/>
      <c r="C31" s="55">
        <f t="shared" ref="C31:C44" si="5">C30+1</f>
        <v>121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69"/>
      <c r="B32" s="70"/>
      <c r="C32" s="55">
        <f t="shared" si="5"/>
        <v>122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69"/>
      <c r="B33" s="70"/>
      <c r="C33" s="55">
        <f t="shared" si="5"/>
        <v>123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69"/>
      <c r="B34" s="70"/>
      <c r="C34" s="55">
        <f t="shared" si="5"/>
        <v>124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69"/>
      <c r="B35" s="70"/>
      <c r="C35" s="55">
        <f t="shared" si="5"/>
        <v>125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69"/>
      <c r="B36" s="70"/>
      <c r="C36" s="55">
        <f t="shared" si="5"/>
        <v>126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69"/>
      <c r="B37" s="70"/>
      <c r="C37" s="55">
        <f t="shared" si="5"/>
        <v>127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69"/>
      <c r="B38" s="70"/>
      <c r="C38" s="55">
        <f t="shared" si="5"/>
        <v>128</v>
      </c>
      <c r="D38" s="17"/>
      <c r="E38" s="18"/>
      <c r="F38" s="19"/>
      <c r="G38" s="19"/>
      <c r="H38" s="20"/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69"/>
      <c r="B39" s="70"/>
      <c r="C39" s="55">
        <f t="shared" si="5"/>
        <v>129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/>
      <c r="Q39" s="20"/>
      <c r="R39" s="21"/>
      <c r="S39" s="23"/>
      <c r="T39" s="21"/>
    </row>
    <row r="40" spans="1:20" x14ac:dyDescent="0.25">
      <c r="A40" s="69"/>
      <c r="B40" s="70"/>
      <c r="C40" s="55">
        <f t="shared" si="5"/>
        <v>130</v>
      </c>
      <c r="D40" s="17"/>
      <c r="E40" s="18"/>
      <c r="F40" s="19"/>
      <c r="G40" s="19"/>
      <c r="H40" s="20"/>
      <c r="I40" s="20"/>
      <c r="J40" s="20"/>
      <c r="K40" s="20"/>
      <c r="L40" s="21"/>
      <c r="M40" s="22"/>
      <c r="N40" s="20"/>
      <c r="O40" s="21"/>
      <c r="P40" s="22"/>
      <c r="Q40" s="20"/>
      <c r="R40" s="21"/>
      <c r="S40" s="23"/>
      <c r="T40" s="21"/>
    </row>
    <row r="41" spans="1:20" x14ac:dyDescent="0.25">
      <c r="A41" s="69"/>
      <c r="B41" s="70"/>
      <c r="C41" s="55">
        <f t="shared" si="5"/>
        <v>131</v>
      </c>
      <c r="D41" s="17"/>
      <c r="E41" s="18"/>
      <c r="F41" s="19"/>
      <c r="G41" s="19"/>
      <c r="H41" s="20"/>
      <c r="I41" s="20"/>
      <c r="J41" s="20"/>
      <c r="K41" s="20"/>
      <c r="L41" s="21"/>
      <c r="M41" s="22"/>
      <c r="N41" s="20"/>
      <c r="O41" s="21"/>
      <c r="P41" s="22"/>
      <c r="Q41" s="20"/>
      <c r="R41" s="21"/>
      <c r="S41" s="23"/>
      <c r="T41" s="21"/>
    </row>
    <row r="42" spans="1:20" x14ac:dyDescent="0.25">
      <c r="A42" s="69"/>
      <c r="B42" s="70"/>
      <c r="C42" s="55">
        <f t="shared" si="5"/>
        <v>132</v>
      </c>
      <c r="D42" s="17"/>
      <c r="E42" s="18"/>
      <c r="F42" s="19"/>
      <c r="G42" s="19"/>
      <c r="H42" s="20"/>
      <c r="I42" s="20"/>
      <c r="J42" s="20"/>
      <c r="K42" s="20"/>
      <c r="L42" s="21"/>
      <c r="M42" s="22"/>
      <c r="N42" s="20"/>
      <c r="O42" s="21"/>
      <c r="P42" s="22"/>
      <c r="Q42" s="20"/>
      <c r="R42" s="21"/>
      <c r="S42" s="23"/>
      <c r="T42" s="21"/>
    </row>
    <row r="43" spans="1:20" x14ac:dyDescent="0.25">
      <c r="A43" s="69"/>
      <c r="B43" s="70"/>
      <c r="C43" s="55">
        <f t="shared" si="5"/>
        <v>133</v>
      </c>
      <c r="D43" s="17"/>
      <c r="E43" s="18"/>
      <c r="F43" s="19"/>
      <c r="G43" s="19"/>
      <c r="H43" s="20"/>
      <c r="I43" s="20"/>
      <c r="J43" s="20"/>
      <c r="K43" s="20"/>
      <c r="L43" s="21"/>
      <c r="M43" s="22"/>
      <c r="N43" s="20"/>
      <c r="O43" s="21"/>
      <c r="P43" s="22"/>
      <c r="Q43" s="20"/>
      <c r="R43" s="21"/>
      <c r="S43" s="23"/>
      <c r="T43" s="21"/>
    </row>
    <row r="44" spans="1:20" x14ac:dyDescent="0.25">
      <c r="A44" s="69"/>
      <c r="B44" s="70"/>
      <c r="C44" s="55">
        <f t="shared" si="5"/>
        <v>134</v>
      </c>
      <c r="D44" s="17"/>
      <c r="E44" s="18"/>
      <c r="F44" s="19"/>
      <c r="G44" s="19"/>
      <c r="H44" s="20"/>
      <c r="I44" s="20"/>
      <c r="J44" s="20"/>
      <c r="K44" s="20"/>
      <c r="L44" s="21"/>
      <c r="M44" s="22"/>
      <c r="N44" s="20"/>
      <c r="O44" s="21"/>
      <c r="P44" s="22"/>
      <c r="Q44" s="20"/>
      <c r="R44" s="21"/>
      <c r="S44" s="23"/>
      <c r="T44" s="21"/>
    </row>
    <row r="45" spans="1:20" x14ac:dyDescent="0.25">
      <c r="A45" s="56"/>
      <c r="B45" s="57"/>
      <c r="C45" s="55"/>
      <c r="D45" s="58">
        <f t="shared" ref="D45:T45" si="6">SUM(D29:D44)</f>
        <v>0</v>
      </c>
      <c r="E45" s="58">
        <f t="shared" si="6"/>
        <v>0</v>
      </c>
      <c r="F45" s="59">
        <f t="shared" si="6"/>
        <v>0</v>
      </c>
      <c r="G45" s="59">
        <f t="shared" si="6"/>
        <v>0</v>
      </c>
      <c r="H45" s="59">
        <f t="shared" si="6"/>
        <v>0</v>
      </c>
      <c r="I45" s="59">
        <f t="shared" si="6"/>
        <v>0</v>
      </c>
      <c r="J45" s="59">
        <f t="shared" si="6"/>
        <v>0</v>
      </c>
      <c r="K45" s="59">
        <f t="shared" si="6"/>
        <v>0</v>
      </c>
      <c r="L45" s="59">
        <f t="shared" si="6"/>
        <v>0</v>
      </c>
      <c r="M45" s="58">
        <f t="shared" si="6"/>
        <v>0</v>
      </c>
      <c r="N45" s="59">
        <f t="shared" si="6"/>
        <v>0</v>
      </c>
      <c r="O45" s="59">
        <f t="shared" si="6"/>
        <v>0</v>
      </c>
      <c r="P45" s="58">
        <f t="shared" si="6"/>
        <v>0</v>
      </c>
      <c r="Q45" s="59">
        <f t="shared" si="6"/>
        <v>0</v>
      </c>
      <c r="R45" s="59">
        <f t="shared" si="6"/>
        <v>0</v>
      </c>
      <c r="S45" s="59">
        <f t="shared" si="6"/>
        <v>0</v>
      </c>
      <c r="T45" s="59">
        <f t="shared" si="6"/>
        <v>0</v>
      </c>
    </row>
    <row r="46" spans="1:20" ht="15.75" thickBot="1" x14ac:dyDescent="0.3">
      <c r="A46" s="60" t="s">
        <v>42</v>
      </c>
      <c r="B46" s="61">
        <f>D46+E46+F46*5+G46*3.5+M46+P46</f>
        <v>6189.1600000000017</v>
      </c>
      <c r="C46" s="62" t="s">
        <v>43</v>
      </c>
      <c r="D46" s="63">
        <f t="shared" ref="D46:T46" si="7">D17+D28-D45</f>
        <v>5980</v>
      </c>
      <c r="E46" s="63">
        <f t="shared" si="7"/>
        <v>3524</v>
      </c>
      <c r="F46" s="64">
        <f t="shared" si="7"/>
        <v>50.03200000000038</v>
      </c>
      <c r="G46" s="64">
        <f t="shared" si="7"/>
        <v>0</v>
      </c>
      <c r="H46" s="64">
        <f t="shared" si="7"/>
        <v>20836.77000000003</v>
      </c>
      <c r="I46" s="64">
        <f t="shared" si="7"/>
        <v>2595.2989999999991</v>
      </c>
      <c r="J46" s="64">
        <f t="shared" si="7"/>
        <v>567.0699999999963</v>
      </c>
      <c r="K46" s="64">
        <f t="shared" si="7"/>
        <v>1</v>
      </c>
      <c r="L46" s="64">
        <f t="shared" si="7"/>
        <v>29720.950000000012</v>
      </c>
      <c r="M46" s="63">
        <f t="shared" si="7"/>
        <v>-3565</v>
      </c>
      <c r="N46" s="64">
        <f t="shared" si="7"/>
        <v>-115698.67000000019</v>
      </c>
      <c r="O46" s="64">
        <f t="shared" si="7"/>
        <v>0</v>
      </c>
      <c r="P46" s="63">
        <f t="shared" si="7"/>
        <v>0</v>
      </c>
      <c r="Q46" s="64">
        <f t="shared" si="7"/>
        <v>10196.610000000037</v>
      </c>
      <c r="R46" s="64">
        <f t="shared" si="7"/>
        <v>0</v>
      </c>
      <c r="S46" s="64">
        <f t="shared" si="7"/>
        <v>60292</v>
      </c>
      <c r="T46" s="64">
        <f t="shared" si="7"/>
        <v>18544.900000000023</v>
      </c>
    </row>
  </sheetData>
  <mergeCells count="12">
    <mergeCell ref="S2:T2"/>
    <mergeCell ref="A17:B17"/>
    <mergeCell ref="A28:B28"/>
    <mergeCell ref="A29:B29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T41"/>
  <sheetViews>
    <sheetView rightToLeft="1" topLeftCell="A13" workbookViewId="0">
      <selection activeCell="A11" sqref="A11"/>
    </sheetView>
  </sheetViews>
  <sheetFormatPr defaultRowHeight="15" x14ac:dyDescent="0.25"/>
  <cols>
    <col min="1" max="1" width="26.28515625" customWidth="1"/>
    <col min="2" max="2" width="31.28515625" bestFit="1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5</v>
      </c>
      <c r="B1" s="2">
        <f>'[2]1'!B1</f>
        <v>2</v>
      </c>
      <c r="C1" s="3"/>
      <c r="D1" s="128" t="s">
        <v>0</v>
      </c>
      <c r="E1" s="136"/>
      <c r="F1" s="136"/>
      <c r="G1" s="136"/>
      <c r="H1" s="136"/>
      <c r="I1" s="136"/>
      <c r="J1" s="136"/>
      <c r="K1" s="136"/>
      <c r="L1" s="137"/>
      <c r="M1" s="131" t="s">
        <v>1</v>
      </c>
      <c r="N1" s="136"/>
      <c r="O1" s="137"/>
      <c r="P1" s="131" t="s">
        <v>2</v>
      </c>
      <c r="Q1" s="136"/>
      <c r="R1" s="137"/>
      <c r="S1" s="4" t="s">
        <v>3</v>
      </c>
      <c r="T1" s="5" t="s">
        <v>4</v>
      </c>
    </row>
    <row r="2" spans="1:20" x14ac:dyDescent="0.25">
      <c r="A2" s="122">
        <f>'[2]1'!A2:B2</f>
        <v>2024</v>
      </c>
      <c r="B2" s="123"/>
      <c r="C2" s="6"/>
      <c r="D2" s="123" t="s">
        <v>5</v>
      </c>
      <c r="E2" s="133"/>
      <c r="F2" s="133"/>
      <c r="G2" s="133"/>
      <c r="H2" s="133" t="s">
        <v>6</v>
      </c>
      <c r="I2" s="133"/>
      <c r="J2" s="133"/>
      <c r="K2" s="133"/>
      <c r="L2" s="121"/>
      <c r="M2" s="10" t="s">
        <v>5</v>
      </c>
      <c r="N2" s="133" t="s">
        <v>6</v>
      </c>
      <c r="O2" s="121"/>
      <c r="P2" s="10" t="s">
        <v>5</v>
      </c>
      <c r="Q2" s="133" t="s">
        <v>6</v>
      </c>
      <c r="R2" s="121"/>
      <c r="S2" s="120" t="s">
        <v>5</v>
      </c>
      <c r="T2" s="121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116</v>
      </c>
      <c r="D4" s="13">
        <f>'[2]4'!D46</f>
        <v>5980</v>
      </c>
      <c r="E4" s="13">
        <f>'[2]4'!E46</f>
        <v>3524</v>
      </c>
      <c r="F4" s="67">
        <f>'[2]4'!F46</f>
        <v>50.03200000000038</v>
      </c>
      <c r="G4" s="67">
        <f>'[2]4'!G46</f>
        <v>0</v>
      </c>
      <c r="H4" s="67">
        <f>'[2]4'!H46</f>
        <v>20836.77000000003</v>
      </c>
      <c r="I4" s="67">
        <f>'[2]4'!I46</f>
        <v>2595.2989999999991</v>
      </c>
      <c r="J4" s="67">
        <f>'[2]4'!J46</f>
        <v>567.0699999999963</v>
      </c>
      <c r="K4" s="67">
        <f>'[2]4'!K46</f>
        <v>1</v>
      </c>
      <c r="L4" s="67">
        <f>'[2]4'!L46</f>
        <v>29720.950000000012</v>
      </c>
      <c r="M4" s="13">
        <f>'[2]4'!M46</f>
        <v>-3565</v>
      </c>
      <c r="N4" s="67">
        <f>'[2]4'!N46</f>
        <v>-115698.67000000019</v>
      </c>
      <c r="O4" s="67">
        <f>'[2]4'!O46</f>
        <v>0</v>
      </c>
      <c r="P4" s="13">
        <f>'[2]4'!P46</f>
        <v>0</v>
      </c>
      <c r="Q4" s="67">
        <f>'[2]4'!Q46</f>
        <v>10196.610000000037</v>
      </c>
      <c r="R4" s="67">
        <f>'[2]4'!R46</f>
        <v>0</v>
      </c>
      <c r="S4" s="67">
        <f>'[2]4'!S46</f>
        <v>60292</v>
      </c>
      <c r="T4" s="67">
        <f>'[2]4'!T46</f>
        <v>18544.900000000023</v>
      </c>
    </row>
    <row r="5" spans="1:20" x14ac:dyDescent="0.25">
      <c r="A5" s="69"/>
      <c r="B5" s="70" t="s">
        <v>74</v>
      </c>
      <c r="C5" s="6">
        <f>C4+1</f>
        <v>117</v>
      </c>
      <c r="D5" s="17"/>
      <c r="E5" s="18">
        <v>320</v>
      </c>
      <c r="F5" s="19"/>
      <c r="G5" s="19"/>
      <c r="H5" s="20"/>
      <c r="I5" s="20"/>
      <c r="J5" s="20"/>
      <c r="K5" s="20"/>
      <c r="L5" s="21"/>
      <c r="M5" s="22"/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70" t="s">
        <v>79</v>
      </c>
      <c r="C6" s="6">
        <f t="shared" ref="C6:C13" si="0">C5+1</f>
        <v>118</v>
      </c>
      <c r="D6" s="17"/>
      <c r="E6" s="18">
        <v>300</v>
      </c>
      <c r="F6" s="19"/>
      <c r="G6" s="19"/>
      <c r="H6" s="20"/>
      <c r="I6" s="20"/>
      <c r="J6" s="20"/>
      <c r="K6" s="20"/>
      <c r="L6" s="21"/>
      <c r="M6" s="22"/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70"/>
      <c r="C7" s="6">
        <f t="shared" si="0"/>
        <v>119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120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121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122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123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124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125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22"/>
      <c r="B14" s="123"/>
      <c r="C14" s="6"/>
      <c r="D14" s="31">
        <f>SUM(D4:D13)</f>
        <v>5980</v>
      </c>
      <c r="E14" s="32">
        <f t="shared" ref="E14:M14" si="1">SUM(E4:E13)</f>
        <v>4144</v>
      </c>
      <c r="F14" s="33">
        <f t="shared" si="1"/>
        <v>50.03200000000038</v>
      </c>
      <c r="G14" s="33">
        <f t="shared" si="1"/>
        <v>0</v>
      </c>
      <c r="H14" s="33">
        <f t="shared" si="1"/>
        <v>20836.77000000003</v>
      </c>
      <c r="I14" s="33">
        <f t="shared" si="1"/>
        <v>2595.2989999999991</v>
      </c>
      <c r="J14" s="33">
        <f t="shared" si="1"/>
        <v>567.0699999999963</v>
      </c>
      <c r="K14" s="33">
        <f t="shared" si="1"/>
        <v>1</v>
      </c>
      <c r="L14" s="34">
        <f t="shared" si="1"/>
        <v>29720.950000000012</v>
      </c>
      <c r="M14" s="32">
        <f t="shared" si="1"/>
        <v>-3565</v>
      </c>
      <c r="N14" s="33">
        <f>SUM(N4:N13)</f>
        <v>-115698.67000000019</v>
      </c>
      <c r="O14" s="33">
        <f t="shared" ref="O14:T14" si="2">SUM(O4:O13)</f>
        <v>0</v>
      </c>
      <c r="P14" s="32">
        <f t="shared" si="2"/>
        <v>0</v>
      </c>
      <c r="Q14" s="33">
        <f t="shared" si="2"/>
        <v>10196.610000000037</v>
      </c>
      <c r="R14" s="33">
        <f t="shared" si="2"/>
        <v>0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42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43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44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45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46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47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48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49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50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51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52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24"/>
      <c r="B26" s="125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26" t="s">
        <v>35</v>
      </c>
      <c r="B27" s="127"/>
      <c r="C27" s="48">
        <v>119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80</v>
      </c>
      <c r="B28" s="16" t="s">
        <v>81</v>
      </c>
      <c r="C28" s="55">
        <f>C27+1</f>
        <v>120</v>
      </c>
      <c r="D28" s="17">
        <v>500</v>
      </c>
      <c r="E28" s="18"/>
      <c r="F28" s="19"/>
      <c r="G28" s="19"/>
      <c r="H28" s="20"/>
      <c r="I28" s="20"/>
      <c r="J28" s="20"/>
      <c r="K28" s="20"/>
      <c r="L28" s="21"/>
      <c r="M28" s="22"/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82</v>
      </c>
      <c r="B29" s="16" t="s">
        <v>83</v>
      </c>
      <c r="C29" s="55">
        <f t="shared" ref="C29:C39" si="5">C28+1</f>
        <v>121</v>
      </c>
      <c r="D29" s="17">
        <v>300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84</v>
      </c>
      <c r="B30" s="16" t="s">
        <v>85</v>
      </c>
      <c r="C30" s="55">
        <f t="shared" si="5"/>
        <v>122</v>
      </c>
      <c r="D30" s="17"/>
      <c r="E30" s="18"/>
      <c r="F30" s="19"/>
      <c r="G30" s="19"/>
      <c r="H30" s="20"/>
      <c r="I30" s="20">
        <v>2480</v>
      </c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86</v>
      </c>
      <c r="B31" s="16" t="s">
        <v>87</v>
      </c>
      <c r="C31" s="55">
        <f t="shared" si="5"/>
        <v>123</v>
      </c>
      <c r="D31" s="17"/>
      <c r="E31" s="18"/>
      <c r="F31" s="19"/>
      <c r="G31" s="19"/>
      <c r="H31" s="20">
        <v>6511</v>
      </c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86</v>
      </c>
      <c r="B32" s="16" t="s">
        <v>88</v>
      </c>
      <c r="C32" s="55">
        <f t="shared" si="5"/>
        <v>124</v>
      </c>
      <c r="D32" s="17"/>
      <c r="E32" s="18"/>
      <c r="F32" s="19"/>
      <c r="G32" s="19"/>
      <c r="H32" s="20">
        <v>2895</v>
      </c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 t="s">
        <v>89</v>
      </c>
      <c r="B33" s="16" t="s">
        <v>90</v>
      </c>
      <c r="C33" s="55">
        <f t="shared" si="5"/>
        <v>125</v>
      </c>
      <c r="D33" s="17"/>
      <c r="E33" s="18"/>
      <c r="F33" s="19"/>
      <c r="G33" s="19"/>
      <c r="H33" s="20"/>
      <c r="I33" s="20"/>
      <c r="J33" s="20"/>
      <c r="K33" s="20"/>
      <c r="L33" s="21">
        <v>4500</v>
      </c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 t="s">
        <v>91</v>
      </c>
      <c r="B34" s="16" t="s">
        <v>92</v>
      </c>
      <c r="C34" s="55">
        <f t="shared" si="5"/>
        <v>126</v>
      </c>
      <c r="D34" s="17"/>
      <c r="E34" s="18"/>
      <c r="F34" s="19"/>
      <c r="G34" s="19"/>
      <c r="H34" s="20"/>
      <c r="I34" s="20"/>
      <c r="J34" s="20"/>
      <c r="K34" s="20"/>
      <c r="L34" s="21">
        <v>2600</v>
      </c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 t="s">
        <v>93</v>
      </c>
      <c r="B35" s="16" t="s">
        <v>94</v>
      </c>
      <c r="C35" s="55">
        <f t="shared" si="5"/>
        <v>127</v>
      </c>
      <c r="D35" s="17"/>
      <c r="E35" s="18"/>
      <c r="F35" s="19"/>
      <c r="G35" s="19"/>
      <c r="H35" s="20">
        <v>2045</v>
      </c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 t="s">
        <v>95</v>
      </c>
      <c r="B36" s="15" t="s">
        <v>95</v>
      </c>
      <c r="C36" s="55">
        <f t="shared" si="5"/>
        <v>128</v>
      </c>
      <c r="D36" s="17"/>
      <c r="E36" s="18"/>
      <c r="F36" s="19"/>
      <c r="G36" s="19"/>
      <c r="H36" s="20">
        <v>0</v>
      </c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 t="s">
        <v>96</v>
      </c>
      <c r="B37" s="16" t="s">
        <v>97</v>
      </c>
      <c r="C37" s="55">
        <f t="shared" si="5"/>
        <v>129</v>
      </c>
      <c r="D37" s="17"/>
      <c r="E37" s="18"/>
      <c r="F37" s="19"/>
      <c r="G37" s="19"/>
      <c r="H37" s="20">
        <v>1700</v>
      </c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15" t="s">
        <v>98</v>
      </c>
      <c r="B38" s="16" t="s">
        <v>99</v>
      </c>
      <c r="C38" s="55">
        <f t="shared" si="5"/>
        <v>130</v>
      </c>
      <c r="D38" s="17"/>
      <c r="E38" s="18"/>
      <c r="F38" s="19"/>
      <c r="G38" s="19"/>
      <c r="H38" s="20">
        <v>720</v>
      </c>
      <c r="I38" s="20"/>
      <c r="J38" s="20"/>
      <c r="K38" s="20"/>
      <c r="L38" s="21"/>
      <c r="M38" s="22"/>
      <c r="N38" s="20"/>
      <c r="O38" s="21"/>
      <c r="P38" s="22"/>
      <c r="Q38" s="20"/>
      <c r="R38" s="21"/>
      <c r="S38" s="23"/>
      <c r="T38" s="21"/>
    </row>
    <row r="39" spans="1:20" x14ac:dyDescent="0.25">
      <c r="A39" s="15"/>
      <c r="B39" s="16"/>
      <c r="C39" s="55">
        <f t="shared" si="5"/>
        <v>131</v>
      </c>
      <c r="D39" s="17"/>
      <c r="E39" s="18"/>
      <c r="F39" s="19"/>
      <c r="G39" s="19"/>
      <c r="H39" s="20"/>
      <c r="I39" s="20"/>
      <c r="J39" s="20"/>
      <c r="K39" s="20"/>
      <c r="L39" s="21"/>
      <c r="M39" s="22"/>
      <c r="N39" s="20"/>
      <c r="O39" s="21"/>
      <c r="P39" s="22"/>
      <c r="Q39" s="20"/>
      <c r="R39" s="21"/>
      <c r="S39" s="23"/>
      <c r="T39" s="21"/>
    </row>
    <row r="40" spans="1:20" x14ac:dyDescent="0.25">
      <c r="A40" s="56"/>
      <c r="B40" s="57"/>
      <c r="C40" s="55"/>
      <c r="D40" s="58">
        <f>SUM(D27:D39)</f>
        <v>800</v>
      </c>
      <c r="E40" s="58">
        <f t="shared" ref="E40:T40" si="6">SUM(E27:E39)</f>
        <v>0</v>
      </c>
      <c r="F40" s="59">
        <f t="shared" si="6"/>
        <v>0</v>
      </c>
      <c r="G40" s="59">
        <f t="shared" si="6"/>
        <v>0</v>
      </c>
      <c r="H40" s="59">
        <f t="shared" si="6"/>
        <v>13871</v>
      </c>
      <c r="I40" s="59">
        <f t="shared" si="6"/>
        <v>2480</v>
      </c>
      <c r="J40" s="59">
        <f t="shared" si="6"/>
        <v>0</v>
      </c>
      <c r="K40" s="59">
        <f t="shared" si="6"/>
        <v>0</v>
      </c>
      <c r="L40" s="59">
        <f t="shared" si="6"/>
        <v>7100</v>
      </c>
      <c r="M40" s="58">
        <f t="shared" si="6"/>
        <v>0</v>
      </c>
      <c r="N40" s="59">
        <f t="shared" si="6"/>
        <v>0</v>
      </c>
      <c r="O40" s="59">
        <f t="shared" si="6"/>
        <v>0</v>
      </c>
      <c r="P40" s="58">
        <f t="shared" si="6"/>
        <v>0</v>
      </c>
      <c r="Q40" s="59">
        <f t="shared" si="6"/>
        <v>0</v>
      </c>
      <c r="R40" s="59">
        <f t="shared" si="6"/>
        <v>0</v>
      </c>
      <c r="S40" s="59">
        <f t="shared" si="6"/>
        <v>0</v>
      </c>
      <c r="T40" s="59">
        <f t="shared" si="6"/>
        <v>0</v>
      </c>
    </row>
    <row r="41" spans="1:20" ht="15.75" thickBot="1" x14ac:dyDescent="0.3">
      <c r="A41" s="60" t="s">
        <v>42</v>
      </c>
      <c r="B41" s="61">
        <f>D41+E41+F41*5+G41*3.5+M41+P41</f>
        <v>6009.1600000000017</v>
      </c>
      <c r="C41" s="62" t="s">
        <v>43</v>
      </c>
      <c r="D41" s="63">
        <f>D14+D26-D40</f>
        <v>5180</v>
      </c>
      <c r="E41" s="63">
        <f t="shared" ref="E41:T41" si="7">E14+E26-E40</f>
        <v>4144</v>
      </c>
      <c r="F41" s="64">
        <f t="shared" si="7"/>
        <v>50.03200000000038</v>
      </c>
      <c r="G41" s="64">
        <f t="shared" si="7"/>
        <v>0</v>
      </c>
      <c r="H41" s="64">
        <f t="shared" si="7"/>
        <v>6965.7700000000295</v>
      </c>
      <c r="I41" s="64">
        <f t="shared" si="7"/>
        <v>115.29899999999907</v>
      </c>
      <c r="J41" s="64">
        <f t="shared" si="7"/>
        <v>567.0699999999963</v>
      </c>
      <c r="K41" s="64">
        <f t="shared" si="7"/>
        <v>1</v>
      </c>
      <c r="L41" s="64">
        <f t="shared" si="7"/>
        <v>22620.950000000012</v>
      </c>
      <c r="M41" s="63">
        <f t="shared" si="7"/>
        <v>-3565</v>
      </c>
      <c r="N41" s="64">
        <f t="shared" si="7"/>
        <v>-115698.67000000019</v>
      </c>
      <c r="O41" s="64">
        <f t="shared" si="7"/>
        <v>0</v>
      </c>
      <c r="P41" s="63">
        <f t="shared" si="7"/>
        <v>0</v>
      </c>
      <c r="Q41" s="64">
        <f t="shared" si="7"/>
        <v>10196.610000000037</v>
      </c>
      <c r="R41" s="64">
        <f t="shared" si="7"/>
        <v>0</v>
      </c>
      <c r="S41" s="64">
        <f t="shared" si="7"/>
        <v>60292</v>
      </c>
      <c r="T41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T39"/>
  <sheetViews>
    <sheetView rightToLeft="1" tabSelected="1" workbookViewId="0">
      <selection activeCell="A10" sqref="A10"/>
    </sheetView>
  </sheetViews>
  <sheetFormatPr defaultRowHeight="15" x14ac:dyDescent="0.25"/>
  <cols>
    <col min="1" max="1" width="26.28515625" customWidth="1"/>
    <col min="2" max="2" width="28.7109375" bestFit="1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85546875" style="66" bestFit="1" customWidth="1"/>
    <col min="15" max="15" width="9" style="66"/>
    <col min="16" max="16" width="9.5703125" style="65" bestFit="1" customWidth="1"/>
    <col min="17" max="20" width="9" style="66"/>
  </cols>
  <sheetData>
    <row r="1" spans="1:20" x14ac:dyDescent="0.25">
      <c r="A1" s="1">
        <v>6</v>
      </c>
      <c r="B1" s="2">
        <f>'[2]1'!B1</f>
        <v>2</v>
      </c>
      <c r="C1" s="3">
        <v>2024</v>
      </c>
      <c r="D1" s="128" t="s">
        <v>0</v>
      </c>
      <c r="E1" s="129"/>
      <c r="F1" s="129"/>
      <c r="G1" s="129"/>
      <c r="H1" s="129"/>
      <c r="I1" s="129"/>
      <c r="J1" s="129"/>
      <c r="K1" s="129"/>
      <c r="L1" s="130"/>
      <c r="M1" s="131" t="s">
        <v>1</v>
      </c>
      <c r="N1" s="129"/>
      <c r="O1" s="130"/>
      <c r="P1" s="131" t="s">
        <v>2</v>
      </c>
      <c r="Q1" s="129"/>
      <c r="R1" s="130"/>
      <c r="S1" s="4" t="s">
        <v>3</v>
      </c>
      <c r="T1" s="5" t="s">
        <v>4</v>
      </c>
    </row>
    <row r="2" spans="1:20" x14ac:dyDescent="0.25">
      <c r="A2" s="122">
        <f>'[2]1'!A2:B2</f>
        <v>2024</v>
      </c>
      <c r="B2" s="123"/>
      <c r="C2" s="6"/>
      <c r="D2" s="123" t="s">
        <v>5</v>
      </c>
      <c r="E2" s="132"/>
      <c r="F2" s="132"/>
      <c r="G2" s="132"/>
      <c r="H2" s="132" t="s">
        <v>6</v>
      </c>
      <c r="I2" s="132"/>
      <c r="J2" s="132"/>
      <c r="K2" s="132"/>
      <c r="L2" s="135"/>
      <c r="M2" s="10" t="s">
        <v>5</v>
      </c>
      <c r="N2" s="132" t="s">
        <v>6</v>
      </c>
      <c r="O2" s="135"/>
      <c r="P2" s="10" t="s">
        <v>5</v>
      </c>
      <c r="Q2" s="132" t="s">
        <v>6</v>
      </c>
      <c r="R2" s="135"/>
      <c r="S2" s="134" t="s">
        <v>5</v>
      </c>
      <c r="T2" s="135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8" t="s">
        <v>23</v>
      </c>
      <c r="R3" s="9" t="s">
        <v>24</v>
      </c>
      <c r="S3" s="11" t="s">
        <v>25</v>
      </c>
      <c r="T3" s="9" t="s">
        <v>26</v>
      </c>
    </row>
    <row r="4" spans="1:20" x14ac:dyDescent="0.25">
      <c r="A4" s="12" t="s">
        <v>27</v>
      </c>
      <c r="B4" s="7" t="s">
        <v>28</v>
      </c>
      <c r="C4" s="6">
        <v>118</v>
      </c>
      <c r="D4" s="13">
        <f>'[2]5'!D41</f>
        <v>5180</v>
      </c>
      <c r="E4" s="13">
        <f>'[2]5'!E41</f>
        <v>4144</v>
      </c>
      <c r="F4" s="67">
        <f>'[2]5'!F41</f>
        <v>50.03200000000038</v>
      </c>
      <c r="G4" s="67">
        <f>'[2]5'!G41</f>
        <v>0</v>
      </c>
      <c r="H4" s="67">
        <f>'[2]5'!H41</f>
        <v>6965.7700000000295</v>
      </c>
      <c r="I4" s="67">
        <f>'[2]5'!I41</f>
        <v>115.29899999999907</v>
      </c>
      <c r="J4" s="67">
        <f>'[2]5'!J41</f>
        <v>567.0699999999963</v>
      </c>
      <c r="K4" s="67">
        <f>'[2]5'!K41</f>
        <v>1</v>
      </c>
      <c r="L4" s="67">
        <f>'[2]5'!L41</f>
        <v>22620.950000000012</v>
      </c>
      <c r="M4" s="13">
        <f>'[2]5'!M41</f>
        <v>-3565</v>
      </c>
      <c r="N4" s="67">
        <f>'[2]5'!N41</f>
        <v>-115698.67000000019</v>
      </c>
      <c r="O4" s="67">
        <f>'[2]5'!O41</f>
        <v>0</v>
      </c>
      <c r="P4" s="13">
        <f>'[2]5'!P41</f>
        <v>0</v>
      </c>
      <c r="Q4" s="67">
        <f>'[2]5'!Q41</f>
        <v>10196.610000000037</v>
      </c>
      <c r="R4" s="67">
        <f>'[2]5'!R41</f>
        <v>0</v>
      </c>
      <c r="S4" s="67">
        <f>'[2]5'!S41</f>
        <v>60292</v>
      </c>
      <c r="T4" s="67">
        <f>'[2]5'!T41</f>
        <v>18544.900000000023</v>
      </c>
    </row>
    <row r="5" spans="1:20" x14ac:dyDescent="0.25">
      <c r="A5" s="15"/>
      <c r="B5" s="16" t="s">
        <v>46</v>
      </c>
      <c r="C5" s="6">
        <f>C4+1</f>
        <v>119</v>
      </c>
      <c r="D5" s="17"/>
      <c r="E5" s="18"/>
      <c r="F5" s="19"/>
      <c r="G5" s="19"/>
      <c r="H5" s="20"/>
      <c r="I5" s="20"/>
      <c r="J5" s="20"/>
      <c r="K5" s="20"/>
      <c r="L5" s="21"/>
      <c r="M5" s="22">
        <v>19216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120</v>
      </c>
      <c r="D6" s="17"/>
      <c r="E6" s="18"/>
      <c r="F6" s="19"/>
      <c r="G6" s="19"/>
      <c r="H6" s="20"/>
      <c r="I6" s="20"/>
      <c r="J6" s="20"/>
      <c r="K6" s="20"/>
      <c r="L6" s="21"/>
      <c r="M6" s="22">
        <v>50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121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2250</v>
      </c>
      <c r="Q7" s="20"/>
      <c r="R7" s="21"/>
      <c r="S7" s="23"/>
      <c r="T7" s="21"/>
    </row>
    <row r="8" spans="1:20" x14ac:dyDescent="0.25">
      <c r="A8" s="15" t="s">
        <v>100</v>
      </c>
      <c r="B8" s="16" t="s">
        <v>101</v>
      </c>
      <c r="C8" s="6">
        <f t="shared" si="0"/>
        <v>122</v>
      </c>
      <c r="D8" s="17"/>
      <c r="E8" s="18">
        <v>3131</v>
      </c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123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124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125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126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127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22"/>
      <c r="B14" s="123"/>
      <c r="C14" s="6"/>
      <c r="D14" s="31">
        <f>SUM(D4:D13)</f>
        <v>5180</v>
      </c>
      <c r="E14" s="32">
        <f t="shared" ref="E14:M14" si="1">SUM(E4:E13)</f>
        <v>7275</v>
      </c>
      <c r="F14" s="33">
        <f t="shared" si="1"/>
        <v>50.03200000000038</v>
      </c>
      <c r="G14" s="33">
        <f t="shared" si="1"/>
        <v>0</v>
      </c>
      <c r="H14" s="33">
        <f t="shared" si="1"/>
        <v>6965.7700000000295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15701</v>
      </c>
      <c r="N14" s="33">
        <f>SUM(N4:N13)</f>
        <v>-115698.67000000019</v>
      </c>
      <c r="O14" s="33">
        <f t="shared" ref="O14:T14" si="2">SUM(O4:O13)</f>
        <v>0</v>
      </c>
      <c r="P14" s="32">
        <f t="shared" si="2"/>
        <v>2250</v>
      </c>
      <c r="Q14" s="33">
        <f t="shared" si="2"/>
        <v>10196.610000000037</v>
      </c>
      <c r="R14" s="33">
        <f t="shared" si="2"/>
        <v>0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42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43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44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45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46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47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48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49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50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51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52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24"/>
      <c r="B26" s="125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26" t="s">
        <v>35</v>
      </c>
      <c r="B27" s="127"/>
      <c r="C27" s="48">
        <v>130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15" t="s">
        <v>70</v>
      </c>
      <c r="B28" s="68" t="s">
        <v>71</v>
      </c>
      <c r="C28" s="55">
        <f>C27+1</f>
        <v>131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460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70</v>
      </c>
      <c r="B29" s="68" t="s">
        <v>72</v>
      </c>
      <c r="C29" s="55">
        <f t="shared" ref="C29:C37" si="5">C28+1</f>
        <v>132</v>
      </c>
      <c r="D29" s="17"/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>
        <v>50</v>
      </c>
      <c r="Q29" s="20"/>
      <c r="R29" s="21"/>
      <c r="S29" s="23"/>
      <c r="T29" s="21"/>
    </row>
    <row r="30" spans="1:20" x14ac:dyDescent="0.25">
      <c r="A30" s="15" t="s">
        <v>102</v>
      </c>
      <c r="B30" s="16" t="s">
        <v>103</v>
      </c>
      <c r="C30" s="55">
        <f t="shared" si="5"/>
        <v>133</v>
      </c>
      <c r="D30" s="17">
        <v>75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104</v>
      </c>
      <c r="B31" s="16" t="s">
        <v>105</v>
      </c>
      <c r="C31" s="55">
        <f t="shared" si="5"/>
        <v>134</v>
      </c>
      <c r="D31" s="17">
        <v>92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104</v>
      </c>
      <c r="B32" s="16" t="s">
        <v>106</v>
      </c>
      <c r="C32" s="55">
        <f t="shared" si="5"/>
        <v>135</v>
      </c>
      <c r="D32" s="17">
        <v>108</v>
      </c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 t="s">
        <v>104</v>
      </c>
      <c r="B33" s="16" t="s">
        <v>107</v>
      </c>
      <c r="C33" s="55">
        <f t="shared" si="5"/>
        <v>136</v>
      </c>
      <c r="D33" s="17">
        <v>104</v>
      </c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 t="s">
        <v>108</v>
      </c>
      <c r="B34" s="16" t="s">
        <v>109</v>
      </c>
      <c r="C34" s="55">
        <f t="shared" si="5"/>
        <v>137</v>
      </c>
      <c r="D34" s="17"/>
      <c r="E34" s="18"/>
      <c r="F34" s="19"/>
      <c r="G34" s="19"/>
      <c r="H34" s="20">
        <v>833.33</v>
      </c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138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139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15"/>
      <c r="B37" s="16"/>
      <c r="C37" s="55">
        <f t="shared" si="5"/>
        <v>140</v>
      </c>
      <c r="D37" s="17"/>
      <c r="E37" s="18"/>
      <c r="F37" s="19"/>
      <c r="G37" s="19"/>
      <c r="H37" s="20"/>
      <c r="I37" s="20"/>
      <c r="J37" s="20"/>
      <c r="K37" s="20"/>
      <c r="L37" s="21"/>
      <c r="M37" s="22"/>
      <c r="N37" s="20"/>
      <c r="O37" s="21"/>
      <c r="P37" s="22"/>
      <c r="Q37" s="20"/>
      <c r="R37" s="21"/>
      <c r="S37" s="23"/>
      <c r="T37" s="21"/>
    </row>
    <row r="38" spans="1:20" x14ac:dyDescent="0.25">
      <c r="A38" s="56"/>
      <c r="B38" s="57"/>
      <c r="C38" s="55"/>
      <c r="D38" s="58">
        <f>SUM(D27:D37)</f>
        <v>379</v>
      </c>
      <c r="E38" s="58">
        <f>SUM(E27:E37)</f>
        <v>0</v>
      </c>
      <c r="F38" s="59">
        <f>SUM(F27:F37)</f>
        <v>0</v>
      </c>
      <c r="G38" s="59">
        <f>SUM(G27:G37)</f>
        <v>0</v>
      </c>
      <c r="H38" s="59">
        <f t="shared" ref="H38:T38" si="6">SUM(H27:H37)</f>
        <v>833.33</v>
      </c>
      <c r="I38" s="59">
        <f t="shared" si="6"/>
        <v>0</v>
      </c>
      <c r="J38" s="59">
        <f t="shared" si="6"/>
        <v>0</v>
      </c>
      <c r="K38" s="59">
        <f t="shared" si="6"/>
        <v>0</v>
      </c>
      <c r="L38" s="59">
        <f t="shared" si="6"/>
        <v>0</v>
      </c>
      <c r="M38" s="58">
        <f t="shared" si="6"/>
        <v>460</v>
      </c>
      <c r="N38" s="59">
        <f t="shared" si="6"/>
        <v>0</v>
      </c>
      <c r="O38" s="59">
        <f t="shared" si="6"/>
        <v>0</v>
      </c>
      <c r="P38" s="58">
        <f t="shared" si="6"/>
        <v>50</v>
      </c>
      <c r="Q38" s="59">
        <f t="shared" si="6"/>
        <v>0</v>
      </c>
      <c r="R38" s="59">
        <f t="shared" si="6"/>
        <v>0</v>
      </c>
      <c r="S38" s="59">
        <f t="shared" si="6"/>
        <v>0</v>
      </c>
      <c r="T38" s="59">
        <f t="shared" si="6"/>
        <v>0</v>
      </c>
    </row>
    <row r="39" spans="1:20" ht="15.75" thickBot="1" x14ac:dyDescent="0.3">
      <c r="A39" s="60" t="s">
        <v>42</v>
      </c>
      <c r="B39" s="61">
        <f>D39+E39+F39*5+G39*3.5+M39+P39</f>
        <v>29767.160000000003</v>
      </c>
      <c r="C39" s="62" t="s">
        <v>43</v>
      </c>
      <c r="D39" s="63">
        <f>D14+D26-D38</f>
        <v>4801</v>
      </c>
      <c r="E39" s="63">
        <f t="shared" ref="E39:T39" si="7">E14+E26-E38</f>
        <v>7275</v>
      </c>
      <c r="F39" s="64">
        <f t="shared" si="7"/>
        <v>50.03200000000038</v>
      </c>
      <c r="G39" s="64">
        <f t="shared" si="7"/>
        <v>0</v>
      </c>
      <c r="H39" s="64">
        <f t="shared" si="7"/>
        <v>6132.4400000000296</v>
      </c>
      <c r="I39" s="64">
        <f t="shared" si="7"/>
        <v>115.29899999999907</v>
      </c>
      <c r="J39" s="64">
        <f t="shared" si="7"/>
        <v>567.0699999999963</v>
      </c>
      <c r="K39" s="64">
        <f t="shared" si="7"/>
        <v>1</v>
      </c>
      <c r="L39" s="64">
        <f t="shared" si="7"/>
        <v>22620.950000000012</v>
      </c>
      <c r="M39" s="63">
        <f t="shared" si="7"/>
        <v>15241</v>
      </c>
      <c r="N39" s="64">
        <f t="shared" si="7"/>
        <v>-115698.67000000019</v>
      </c>
      <c r="O39" s="64">
        <f t="shared" si="7"/>
        <v>0</v>
      </c>
      <c r="P39" s="63">
        <f t="shared" si="7"/>
        <v>2200</v>
      </c>
      <c r="Q39" s="64">
        <f t="shared" si="7"/>
        <v>10196.610000000037</v>
      </c>
      <c r="R39" s="64">
        <f t="shared" si="7"/>
        <v>0</v>
      </c>
      <c r="S39" s="64">
        <f t="shared" si="7"/>
        <v>60292</v>
      </c>
      <c r="T39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T38"/>
  <sheetViews>
    <sheetView rightToLeft="1" workbookViewId="0">
      <selection activeCell="B9" sqref="B9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92"/>
    <col min="13" max="13" width="9.5703125" bestFit="1" customWidth="1"/>
    <col min="14" max="14" width="9.85546875" bestFit="1" customWidth="1"/>
    <col min="16" max="16" width="9.5703125" bestFit="1" customWidth="1"/>
  </cols>
  <sheetData>
    <row r="1" spans="1:20" x14ac:dyDescent="0.25">
      <c r="A1" s="1">
        <v>7</v>
      </c>
      <c r="B1" s="2">
        <f>'[2]1'!B1</f>
        <v>2</v>
      </c>
      <c r="C1" s="3">
        <v>2024</v>
      </c>
      <c r="D1" s="128" t="s">
        <v>0</v>
      </c>
      <c r="E1" s="129"/>
      <c r="F1" s="129"/>
      <c r="G1" s="129"/>
      <c r="H1" s="129"/>
      <c r="I1" s="129"/>
      <c r="J1" s="129"/>
      <c r="K1" s="129"/>
      <c r="L1" s="130"/>
      <c r="M1" s="131" t="s">
        <v>1</v>
      </c>
      <c r="N1" s="129"/>
      <c r="O1" s="130"/>
      <c r="P1" s="131" t="s">
        <v>2</v>
      </c>
      <c r="Q1" s="129"/>
      <c r="R1" s="130"/>
      <c r="S1" s="1" t="s">
        <v>3</v>
      </c>
      <c r="T1" s="3" t="s">
        <v>4</v>
      </c>
    </row>
    <row r="2" spans="1:20" x14ac:dyDescent="0.25">
      <c r="A2" s="122">
        <f>'[2]1'!A2:B2</f>
        <v>2024</v>
      </c>
      <c r="B2" s="123"/>
      <c r="C2" s="6"/>
      <c r="D2" s="123" t="s">
        <v>5</v>
      </c>
      <c r="E2" s="132"/>
      <c r="F2" s="132"/>
      <c r="G2" s="132"/>
      <c r="H2" s="132" t="s">
        <v>6</v>
      </c>
      <c r="I2" s="132"/>
      <c r="J2" s="132"/>
      <c r="K2" s="132"/>
      <c r="L2" s="135"/>
      <c r="M2" s="12" t="s">
        <v>5</v>
      </c>
      <c r="N2" s="132" t="s">
        <v>6</v>
      </c>
      <c r="O2" s="135"/>
      <c r="P2" s="12" t="s">
        <v>5</v>
      </c>
      <c r="Q2" s="132" t="s">
        <v>6</v>
      </c>
      <c r="R2" s="135"/>
      <c r="S2" s="134" t="s">
        <v>5</v>
      </c>
      <c r="T2" s="135"/>
    </row>
    <row r="3" spans="1:20" x14ac:dyDescent="0.25">
      <c r="A3" s="12" t="s">
        <v>7</v>
      </c>
      <c r="B3" s="7" t="s">
        <v>8</v>
      </c>
      <c r="C3" s="6" t="s">
        <v>9</v>
      </c>
      <c r="D3" s="74" t="s">
        <v>10</v>
      </c>
      <c r="E3" s="75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122</v>
      </c>
      <c r="D4" s="74">
        <f>'[2]6'!D39</f>
        <v>4801</v>
      </c>
      <c r="E4" s="74">
        <f>'[2]6'!E39</f>
        <v>7275</v>
      </c>
      <c r="F4" s="67">
        <f>'[2]6'!F39</f>
        <v>50.03200000000038</v>
      </c>
      <c r="G4" s="67">
        <f>'[2]6'!G39</f>
        <v>0</v>
      </c>
      <c r="H4" s="67">
        <f>'[2]6'!H39</f>
        <v>6132.4400000000296</v>
      </c>
      <c r="I4" s="67">
        <f>'[2]6'!I39</f>
        <v>115.29899999999907</v>
      </c>
      <c r="J4" s="67">
        <f>'[2]6'!J39</f>
        <v>567.0699999999963</v>
      </c>
      <c r="K4" s="67">
        <f>'[2]6'!K39</f>
        <v>1</v>
      </c>
      <c r="L4" s="67">
        <f>'[2]6'!L39</f>
        <v>22620.950000000012</v>
      </c>
      <c r="M4" s="67">
        <f>'[2]6'!M39</f>
        <v>15241</v>
      </c>
      <c r="N4" s="67">
        <f>'[2]6'!N39</f>
        <v>-115698.67000000019</v>
      </c>
      <c r="O4" s="67">
        <f>'[2]6'!O39</f>
        <v>0</v>
      </c>
      <c r="P4" s="67">
        <f>'[2]6'!P39</f>
        <v>2200</v>
      </c>
      <c r="Q4" s="67">
        <f>'[2]6'!Q39</f>
        <v>10196.610000000037</v>
      </c>
      <c r="R4" s="67">
        <f>'[2]6'!R39</f>
        <v>0</v>
      </c>
      <c r="S4" s="67">
        <f>'[2]6'!S39</f>
        <v>60292</v>
      </c>
      <c r="T4" s="67">
        <f>'[2]6'!T39</f>
        <v>18544.900000000023</v>
      </c>
    </row>
    <row r="5" spans="1:20" x14ac:dyDescent="0.25">
      <c r="A5" s="15"/>
      <c r="B5" s="16" t="s">
        <v>46</v>
      </c>
      <c r="C5" s="6">
        <f>C4+1</f>
        <v>123</v>
      </c>
      <c r="D5" s="76"/>
      <c r="E5" s="77"/>
      <c r="F5" s="19"/>
      <c r="G5" s="19"/>
      <c r="H5" s="20"/>
      <c r="I5" s="20"/>
      <c r="J5" s="20"/>
      <c r="K5" s="20"/>
      <c r="L5" s="21"/>
      <c r="M5" s="78">
        <v>5925</v>
      </c>
      <c r="N5" s="20"/>
      <c r="O5" s="21"/>
      <c r="P5" s="78"/>
      <c r="Q5" s="20"/>
      <c r="R5" s="21"/>
      <c r="S5" s="23"/>
      <c r="T5" s="21"/>
    </row>
    <row r="6" spans="1:20" x14ac:dyDescent="0.25">
      <c r="A6" s="15"/>
      <c r="B6" s="16" t="s">
        <v>47</v>
      </c>
      <c r="C6" s="6">
        <f t="shared" ref="C6:C13" si="0">C5+1</f>
        <v>124</v>
      </c>
      <c r="D6" s="76"/>
      <c r="E6" s="77"/>
      <c r="F6" s="19"/>
      <c r="G6" s="19"/>
      <c r="H6" s="20"/>
      <c r="I6" s="20"/>
      <c r="J6" s="20"/>
      <c r="K6" s="20"/>
      <c r="L6" s="21"/>
      <c r="M6" s="78"/>
      <c r="N6" s="20"/>
      <c r="O6" s="21"/>
      <c r="P6" s="78">
        <v>1010</v>
      </c>
      <c r="Q6" s="20"/>
      <c r="R6" s="21"/>
      <c r="S6" s="23"/>
      <c r="T6" s="21"/>
    </row>
    <row r="7" spans="1:20" x14ac:dyDescent="0.25">
      <c r="A7" s="15"/>
      <c r="B7" s="16" t="s">
        <v>110</v>
      </c>
      <c r="C7" s="6">
        <f t="shared" si="0"/>
        <v>125</v>
      </c>
      <c r="D7" s="76"/>
      <c r="E7" s="77">
        <v>40</v>
      </c>
      <c r="F7" s="19"/>
      <c r="G7" s="19"/>
      <c r="H7" s="20"/>
      <c r="I7" s="20"/>
      <c r="J7" s="20"/>
      <c r="K7" s="20"/>
      <c r="L7" s="21"/>
      <c r="M7" s="78"/>
      <c r="N7" s="20"/>
      <c r="O7" s="21"/>
      <c r="P7" s="78"/>
      <c r="Q7" s="20"/>
      <c r="R7" s="21"/>
      <c r="S7" s="23"/>
      <c r="T7" s="21"/>
    </row>
    <row r="8" spans="1:20" x14ac:dyDescent="0.25">
      <c r="A8" s="15"/>
      <c r="B8" s="16"/>
      <c r="C8" s="6">
        <f t="shared" si="0"/>
        <v>126</v>
      </c>
      <c r="D8" s="76"/>
      <c r="E8" s="77"/>
      <c r="F8" s="19"/>
      <c r="G8" s="19"/>
      <c r="H8" s="20"/>
      <c r="I8" s="20"/>
      <c r="J8" s="20"/>
      <c r="K8" s="20"/>
      <c r="L8" s="21"/>
      <c r="M8" s="78"/>
      <c r="N8" s="20"/>
      <c r="O8" s="21"/>
      <c r="P8" s="78"/>
      <c r="Q8" s="20"/>
      <c r="R8" s="21"/>
      <c r="S8" s="23"/>
      <c r="T8" s="21"/>
    </row>
    <row r="9" spans="1:20" x14ac:dyDescent="0.25">
      <c r="A9" s="15"/>
      <c r="B9" s="16"/>
      <c r="C9" s="6">
        <f t="shared" si="0"/>
        <v>127</v>
      </c>
      <c r="D9" s="76"/>
      <c r="E9" s="77"/>
      <c r="F9" s="19"/>
      <c r="G9" s="19"/>
      <c r="H9" s="20"/>
      <c r="I9" s="20"/>
      <c r="J9" s="20"/>
      <c r="K9" s="20"/>
      <c r="L9" s="21"/>
      <c r="M9" s="78"/>
      <c r="N9" s="20"/>
      <c r="O9" s="21"/>
      <c r="P9" s="78"/>
      <c r="Q9" s="20"/>
      <c r="R9" s="21"/>
      <c r="S9" s="23"/>
      <c r="T9" s="21"/>
    </row>
    <row r="10" spans="1:20" x14ac:dyDescent="0.25">
      <c r="A10" s="15"/>
      <c r="B10" s="16"/>
      <c r="C10" s="6">
        <f t="shared" si="0"/>
        <v>128</v>
      </c>
      <c r="D10" s="76"/>
      <c r="E10" s="77"/>
      <c r="F10" s="19"/>
      <c r="G10" s="19"/>
      <c r="H10" s="20"/>
      <c r="I10" s="20"/>
      <c r="J10" s="20"/>
      <c r="K10" s="20"/>
      <c r="L10" s="21"/>
      <c r="M10" s="78"/>
      <c r="N10" s="20"/>
      <c r="O10" s="21"/>
      <c r="P10" s="78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129</v>
      </c>
      <c r="D11" s="76"/>
      <c r="E11" s="77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130</v>
      </c>
      <c r="D12" s="76"/>
      <c r="E12" s="77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131</v>
      </c>
      <c r="D13" s="79"/>
      <c r="E13" s="80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22"/>
      <c r="B14" s="123"/>
      <c r="C14" s="6"/>
      <c r="D14" s="82">
        <f>SUM(D4:D13)</f>
        <v>4801</v>
      </c>
      <c r="E14" s="83">
        <f t="shared" ref="E14:M14" si="1">SUM(E4:E13)</f>
        <v>7315</v>
      </c>
      <c r="F14" s="33">
        <f t="shared" si="1"/>
        <v>50.03200000000038</v>
      </c>
      <c r="G14" s="33">
        <f t="shared" si="1"/>
        <v>0</v>
      </c>
      <c r="H14" s="33">
        <f t="shared" si="1"/>
        <v>6132.4400000000296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21166</v>
      </c>
      <c r="N14" s="33">
        <f>SUM(N4:N13)</f>
        <v>-115698.67000000019</v>
      </c>
      <c r="O14" s="33">
        <f t="shared" ref="O14:T14" si="2">SUM(O4:O13)</f>
        <v>0</v>
      </c>
      <c r="P14" s="32">
        <f t="shared" si="2"/>
        <v>3210</v>
      </c>
      <c r="Q14" s="33">
        <f t="shared" si="2"/>
        <v>10196.610000000037</v>
      </c>
      <c r="R14" s="33">
        <f t="shared" si="2"/>
        <v>0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42</v>
      </c>
      <c r="D15" s="84"/>
      <c r="E15" s="85"/>
      <c r="F15" s="39"/>
      <c r="G15" s="39"/>
      <c r="H15" s="39"/>
      <c r="I15" s="39"/>
      <c r="J15" s="39"/>
      <c r="K15" s="39"/>
      <c r="L15" s="40"/>
      <c r="M15" s="86"/>
      <c r="N15" s="39"/>
      <c r="O15" s="40"/>
      <c r="P15" s="42"/>
      <c r="Q15" s="39"/>
      <c r="R15" s="40"/>
      <c r="S15" s="42"/>
      <c r="T15" s="40"/>
    </row>
    <row r="16" spans="1:20" x14ac:dyDescent="0.25">
      <c r="A16" s="15" t="s">
        <v>19</v>
      </c>
      <c r="B16" s="16" t="s">
        <v>20</v>
      </c>
      <c r="C16" s="36">
        <f>C15+1</f>
        <v>43</v>
      </c>
      <c r="D16" s="76"/>
      <c r="E16" s="77"/>
      <c r="F16" s="19"/>
      <c r="G16" s="19"/>
      <c r="H16" s="20"/>
      <c r="I16" s="20"/>
      <c r="J16" s="20"/>
      <c r="K16" s="20"/>
      <c r="L16" s="21"/>
      <c r="M16" s="78">
        <v>-26170</v>
      </c>
      <c r="N16" s="20">
        <v>26170</v>
      </c>
      <c r="O16" s="21"/>
      <c r="P16" s="78"/>
      <c r="Q16" s="20"/>
      <c r="R16" s="21"/>
      <c r="S16" s="23"/>
      <c r="T16" s="21"/>
    </row>
    <row r="17" spans="1:20" x14ac:dyDescent="0.25">
      <c r="A17" s="15" t="s">
        <v>22</v>
      </c>
      <c r="B17" s="16" t="s">
        <v>23</v>
      </c>
      <c r="C17" s="36">
        <f t="shared" ref="C17:C25" si="3">C16+1</f>
        <v>44</v>
      </c>
      <c r="D17" s="76"/>
      <c r="E17" s="77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>
        <v>-3210</v>
      </c>
      <c r="Q17" s="20">
        <v>3210</v>
      </c>
      <c r="R17" s="21"/>
      <c r="S17" s="23"/>
      <c r="T17" s="21"/>
    </row>
    <row r="18" spans="1:20" x14ac:dyDescent="0.25">
      <c r="A18" s="15"/>
      <c r="B18" s="16"/>
      <c r="C18" s="36">
        <f t="shared" si="3"/>
        <v>45</v>
      </c>
      <c r="D18" s="76"/>
      <c r="E18" s="77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46</v>
      </c>
      <c r="D19" s="76"/>
      <c r="E19" s="77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47</v>
      </c>
      <c r="D20" s="76"/>
      <c r="E20" s="77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48</v>
      </c>
      <c r="D21" s="76"/>
      <c r="E21" s="77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49</v>
      </c>
      <c r="D22" s="76"/>
      <c r="E22" s="77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50</v>
      </c>
      <c r="D23" s="76"/>
      <c r="E23" s="77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51</v>
      </c>
      <c r="D24" s="76"/>
      <c r="E24" s="77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52</v>
      </c>
      <c r="D25" s="79"/>
      <c r="E25" s="80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24"/>
      <c r="B26" s="125"/>
      <c r="C26" s="45"/>
      <c r="D26" s="87">
        <f>SUM(D15:D25)</f>
        <v>0</v>
      </c>
      <c r="E26" s="87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-26170</v>
      </c>
      <c r="N26" s="47">
        <f t="shared" si="4"/>
        <v>26170</v>
      </c>
      <c r="O26" s="47">
        <f t="shared" si="4"/>
        <v>0</v>
      </c>
      <c r="P26" s="47">
        <f t="shared" si="4"/>
        <v>-3210</v>
      </c>
      <c r="Q26" s="47">
        <f t="shared" si="4"/>
        <v>3210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26" t="s">
        <v>35</v>
      </c>
      <c r="B27" s="127"/>
      <c r="C27" s="48">
        <v>138</v>
      </c>
      <c r="D27" s="88"/>
      <c r="E27" s="89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15" t="s">
        <v>70</v>
      </c>
      <c r="B28" s="68" t="s">
        <v>71</v>
      </c>
      <c r="C28" s="55">
        <f>C27+1</f>
        <v>139</v>
      </c>
      <c r="D28" s="76"/>
      <c r="E28" s="77"/>
      <c r="F28" s="19"/>
      <c r="G28" s="19"/>
      <c r="H28" s="20"/>
      <c r="I28" s="20"/>
      <c r="J28" s="20"/>
      <c r="K28" s="20"/>
      <c r="L28" s="21"/>
      <c r="M28" s="78">
        <v>320</v>
      </c>
      <c r="N28" s="20"/>
      <c r="O28" s="21"/>
      <c r="P28" s="78"/>
      <c r="Q28" s="20"/>
      <c r="R28" s="21"/>
      <c r="S28" s="23"/>
      <c r="T28" s="21"/>
    </row>
    <row r="29" spans="1:20" x14ac:dyDescent="0.25">
      <c r="A29" s="15"/>
      <c r="B29" s="16"/>
      <c r="C29" s="55">
        <f t="shared" ref="C29:C36" si="5">C28+1</f>
        <v>140</v>
      </c>
      <c r="D29" s="76"/>
      <c r="E29" s="77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141</v>
      </c>
      <c r="D30" s="76"/>
      <c r="E30" s="77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142</v>
      </c>
      <c r="D31" s="76"/>
      <c r="E31" s="77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143</v>
      </c>
      <c r="D32" s="76"/>
      <c r="E32" s="77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144</v>
      </c>
      <c r="D33" s="76"/>
      <c r="E33" s="77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145</v>
      </c>
      <c r="D34" s="76"/>
      <c r="E34" s="77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146</v>
      </c>
      <c r="D35" s="76"/>
      <c r="E35" s="77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147</v>
      </c>
      <c r="D36" s="76"/>
      <c r="E36" s="77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56"/>
      <c r="B37" s="57"/>
      <c r="C37" s="55"/>
      <c r="D37" s="90">
        <f>SUM(D27:D36)</f>
        <v>0</v>
      </c>
      <c r="E37" s="90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320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7042.1600000000017</v>
      </c>
      <c r="C38" s="62" t="s">
        <v>43</v>
      </c>
      <c r="D38" s="91">
        <f>D14+D26-D37</f>
        <v>4801</v>
      </c>
      <c r="E38" s="91">
        <f t="shared" ref="E38:T38" si="7">E14+E26-E37</f>
        <v>7315</v>
      </c>
      <c r="F38" s="64">
        <f t="shared" si="7"/>
        <v>50.03200000000038</v>
      </c>
      <c r="G38" s="64">
        <f t="shared" si="7"/>
        <v>0</v>
      </c>
      <c r="H38" s="64">
        <f t="shared" si="7"/>
        <v>6132.4400000000296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22620.950000000012</v>
      </c>
      <c r="M38" s="64">
        <f t="shared" si="7"/>
        <v>-5324</v>
      </c>
      <c r="N38" s="64">
        <f t="shared" si="7"/>
        <v>-89528.670000000187</v>
      </c>
      <c r="O38" s="64">
        <f t="shared" si="7"/>
        <v>0</v>
      </c>
      <c r="P38" s="64">
        <f t="shared" si="7"/>
        <v>0</v>
      </c>
      <c r="Q38" s="64">
        <f t="shared" si="7"/>
        <v>13406.610000000037</v>
      </c>
      <c r="R38" s="64">
        <f t="shared" si="7"/>
        <v>0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T38"/>
  <sheetViews>
    <sheetView rightToLeft="1" workbookViewId="0">
      <selection activeCell="B13" sqref="B13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13" max="13" width="9.5703125" bestFit="1" customWidth="1"/>
    <col min="16" max="16" width="9.5703125" bestFit="1" customWidth="1"/>
  </cols>
  <sheetData>
    <row r="1" spans="1:20" x14ac:dyDescent="0.25">
      <c r="A1" s="7">
        <v>10</v>
      </c>
      <c r="B1" s="7">
        <f>'[2]1'!B1</f>
        <v>2</v>
      </c>
      <c r="C1" s="7"/>
      <c r="D1" s="128" t="s">
        <v>0</v>
      </c>
      <c r="E1" s="129"/>
      <c r="F1" s="129"/>
      <c r="G1" s="129"/>
      <c r="H1" s="129"/>
      <c r="I1" s="129"/>
      <c r="J1" s="129"/>
      <c r="K1" s="129"/>
      <c r="L1" s="130"/>
      <c r="M1" s="131" t="s">
        <v>1</v>
      </c>
      <c r="N1" s="129"/>
      <c r="O1" s="130"/>
      <c r="P1" s="131" t="s">
        <v>2</v>
      </c>
      <c r="Q1" s="129"/>
      <c r="R1" s="130"/>
      <c r="S1" s="1" t="s">
        <v>3</v>
      </c>
      <c r="T1" s="3" t="s">
        <v>4</v>
      </c>
    </row>
    <row r="2" spans="1:20" x14ac:dyDescent="0.25">
      <c r="A2" s="132">
        <f>'[2]1'!A2:B2</f>
        <v>2024</v>
      </c>
      <c r="B2" s="132"/>
      <c r="C2" s="7"/>
      <c r="D2" s="123" t="s">
        <v>5</v>
      </c>
      <c r="E2" s="132"/>
      <c r="F2" s="132"/>
      <c r="G2" s="132"/>
      <c r="H2" s="132" t="s">
        <v>6</v>
      </c>
      <c r="I2" s="132"/>
      <c r="J2" s="132"/>
      <c r="K2" s="132"/>
      <c r="L2" s="135"/>
      <c r="M2" s="12" t="s">
        <v>5</v>
      </c>
      <c r="N2" s="132" t="s">
        <v>6</v>
      </c>
      <c r="O2" s="135"/>
      <c r="P2" s="12" t="s">
        <v>5</v>
      </c>
      <c r="Q2" s="132" t="s">
        <v>6</v>
      </c>
      <c r="R2" s="135"/>
      <c r="S2" s="134" t="s">
        <v>5</v>
      </c>
      <c r="T2" s="135"/>
    </row>
    <row r="3" spans="1:20" x14ac:dyDescent="0.25">
      <c r="A3" s="7" t="s">
        <v>7</v>
      </c>
      <c r="B3" s="7" t="s">
        <v>8</v>
      </c>
      <c r="C3" s="7" t="s">
        <v>9</v>
      </c>
      <c r="D3" s="73" t="s">
        <v>10</v>
      </c>
      <c r="E3" s="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2" t="s">
        <v>19</v>
      </c>
      <c r="N3" s="7" t="s">
        <v>20</v>
      </c>
      <c r="O3" s="6" t="s">
        <v>21</v>
      </c>
      <c r="P3" s="12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7" t="s">
        <v>27</v>
      </c>
      <c r="B4" s="7" t="s">
        <v>28</v>
      </c>
      <c r="C4" s="7">
        <v>125</v>
      </c>
      <c r="D4" s="67">
        <f>'[2]9'!D38</f>
        <v>4801</v>
      </c>
      <c r="E4" s="67">
        <f>'[2]9'!E38</f>
        <v>7315</v>
      </c>
      <c r="F4" s="67">
        <f>'[2]9'!F38</f>
        <v>50.03200000000038</v>
      </c>
      <c r="G4" s="67">
        <f>'[2]9'!G38</f>
        <v>0</v>
      </c>
      <c r="H4" s="67">
        <f>'[2]9'!H38</f>
        <v>6132.4400000000296</v>
      </c>
      <c r="I4" s="67">
        <f>'[2]9'!I38</f>
        <v>115.29899999999907</v>
      </c>
      <c r="J4" s="67">
        <f>'[2]9'!J38</f>
        <v>567.0699999999963</v>
      </c>
      <c r="K4" s="67">
        <f>'[2]9'!K38</f>
        <v>1</v>
      </c>
      <c r="L4" s="67">
        <f>'[2]9'!L38</f>
        <v>22620.950000000012</v>
      </c>
      <c r="M4" s="67">
        <f>'[2]9'!M38</f>
        <v>-5324</v>
      </c>
      <c r="N4" s="67">
        <f>'[2]9'!N38</f>
        <v>-89528.670000000187</v>
      </c>
      <c r="O4" s="67">
        <f>'[2]9'!O38</f>
        <v>0</v>
      </c>
      <c r="P4" s="67">
        <f>'[2]9'!P38</f>
        <v>0</v>
      </c>
      <c r="Q4" s="67">
        <f>'[2]9'!Q38</f>
        <v>13406.610000000037</v>
      </c>
      <c r="R4" s="67">
        <f>'[2]9'!R38</f>
        <v>0</v>
      </c>
      <c r="S4" s="67">
        <f>'[2]9'!S38</f>
        <v>60292</v>
      </c>
      <c r="T4" s="67">
        <f>'[2]9'!T38</f>
        <v>18544.900000000023</v>
      </c>
    </row>
    <row r="5" spans="1:20" x14ac:dyDescent="0.25">
      <c r="A5" s="16" t="s">
        <v>111</v>
      </c>
      <c r="B5" s="16" t="s">
        <v>45</v>
      </c>
      <c r="C5" s="7">
        <f>C4+1</f>
        <v>126</v>
      </c>
      <c r="D5" s="93"/>
      <c r="E5" s="19"/>
      <c r="F5" s="19"/>
      <c r="G5" s="19"/>
      <c r="H5" s="20">
        <v>1300</v>
      </c>
      <c r="I5" s="20"/>
      <c r="J5" s="20"/>
      <c r="K5" s="20"/>
      <c r="L5" s="21"/>
      <c r="M5" s="78"/>
      <c r="N5" s="20"/>
      <c r="O5" s="21"/>
      <c r="P5" s="78"/>
      <c r="Q5" s="20"/>
      <c r="R5" s="21"/>
      <c r="S5" s="23"/>
      <c r="T5" s="21"/>
    </row>
    <row r="6" spans="1:20" x14ac:dyDescent="0.25">
      <c r="A6" s="16"/>
      <c r="B6" s="16" t="s">
        <v>46</v>
      </c>
      <c r="C6" s="7">
        <f t="shared" ref="C6:C13" si="0">C5+1</f>
        <v>127</v>
      </c>
      <c r="D6" s="93"/>
      <c r="E6" s="19"/>
      <c r="F6" s="19"/>
      <c r="G6" s="19"/>
      <c r="H6" s="20"/>
      <c r="I6" s="20"/>
      <c r="J6" s="20"/>
      <c r="K6" s="20"/>
      <c r="L6" s="21"/>
      <c r="M6" s="78">
        <v>7140</v>
      </c>
      <c r="N6" s="20"/>
      <c r="O6" s="21"/>
      <c r="P6" s="78"/>
      <c r="Q6" s="20"/>
      <c r="R6" s="21"/>
      <c r="S6" s="23"/>
      <c r="T6" s="21"/>
    </row>
    <row r="7" spans="1:20" x14ac:dyDescent="0.25">
      <c r="A7" s="16"/>
      <c r="B7" s="16" t="s">
        <v>112</v>
      </c>
      <c r="C7" s="7">
        <f t="shared" si="0"/>
        <v>128</v>
      </c>
      <c r="D7" s="93"/>
      <c r="E7" s="19"/>
      <c r="F7" s="19"/>
      <c r="G7" s="19"/>
      <c r="H7" s="20"/>
      <c r="I7" s="20"/>
      <c r="J7" s="20"/>
      <c r="K7" s="20"/>
      <c r="L7" s="21"/>
      <c r="M7" s="78">
        <v>0</v>
      </c>
      <c r="N7" s="20"/>
      <c r="O7" s="21"/>
      <c r="P7" s="78"/>
      <c r="Q7" s="20"/>
      <c r="R7" s="21"/>
      <c r="S7" s="23"/>
      <c r="T7" s="21"/>
    </row>
    <row r="8" spans="1:20" x14ac:dyDescent="0.25">
      <c r="A8" s="16"/>
      <c r="B8" s="16" t="s">
        <v>46</v>
      </c>
      <c r="C8" s="7">
        <f t="shared" si="0"/>
        <v>129</v>
      </c>
      <c r="D8" s="93"/>
      <c r="E8" s="19"/>
      <c r="F8" s="19"/>
      <c r="G8" s="19"/>
      <c r="H8" s="20"/>
      <c r="I8" s="20"/>
      <c r="J8" s="20"/>
      <c r="K8" s="20"/>
      <c r="L8" s="21"/>
      <c r="M8" s="78">
        <v>90</v>
      </c>
      <c r="N8" s="20"/>
      <c r="O8" s="21"/>
      <c r="P8" s="78"/>
      <c r="Q8" s="20"/>
      <c r="R8" s="21"/>
      <c r="S8" s="23"/>
      <c r="T8" s="21"/>
    </row>
    <row r="9" spans="1:20" x14ac:dyDescent="0.25">
      <c r="A9" s="16"/>
      <c r="B9" s="16" t="s">
        <v>47</v>
      </c>
      <c r="C9" s="7">
        <f t="shared" si="0"/>
        <v>130</v>
      </c>
      <c r="D9" s="93"/>
      <c r="E9" s="19"/>
      <c r="F9" s="19"/>
      <c r="G9" s="19"/>
      <c r="H9" s="20"/>
      <c r="I9" s="20"/>
      <c r="J9" s="20"/>
      <c r="K9" s="20"/>
      <c r="L9" s="21"/>
      <c r="M9" s="78"/>
      <c r="N9" s="20"/>
      <c r="O9" s="21"/>
      <c r="P9" s="78">
        <v>930</v>
      </c>
      <c r="Q9" s="20"/>
      <c r="R9" s="21"/>
      <c r="S9" s="23"/>
      <c r="T9" s="21"/>
    </row>
    <row r="10" spans="1:20" x14ac:dyDescent="0.25">
      <c r="A10" s="16"/>
      <c r="B10" s="16" t="s">
        <v>46</v>
      </c>
      <c r="C10" s="7">
        <f t="shared" si="0"/>
        <v>131</v>
      </c>
      <c r="D10" s="93"/>
      <c r="E10" s="19"/>
      <c r="F10" s="19"/>
      <c r="G10" s="19"/>
      <c r="H10" s="20"/>
      <c r="I10" s="20"/>
      <c r="J10" s="20"/>
      <c r="K10" s="20"/>
      <c r="L10" s="21"/>
      <c r="M10" s="78">
        <v>4202</v>
      </c>
      <c r="N10" s="20"/>
      <c r="O10" s="21"/>
      <c r="P10" s="78"/>
      <c r="Q10" s="20"/>
      <c r="R10" s="21"/>
      <c r="S10" s="23"/>
      <c r="T10" s="21"/>
    </row>
    <row r="11" spans="1:20" x14ac:dyDescent="0.25">
      <c r="A11" s="16"/>
      <c r="B11" s="16"/>
      <c r="C11" s="7">
        <f t="shared" si="0"/>
        <v>132</v>
      </c>
      <c r="D11" s="93"/>
      <c r="E11" s="19"/>
      <c r="F11" s="19"/>
      <c r="G11" s="19"/>
      <c r="H11" s="20"/>
      <c r="I11" s="20"/>
      <c r="J11" s="20"/>
      <c r="K11" s="20"/>
      <c r="L11" s="21"/>
      <c r="M11" s="78"/>
      <c r="N11" s="20"/>
      <c r="O11" s="21"/>
      <c r="P11" s="78"/>
      <c r="Q11" s="20"/>
      <c r="R11" s="21"/>
      <c r="S11" s="23"/>
      <c r="T11" s="21"/>
    </row>
    <row r="12" spans="1:20" x14ac:dyDescent="0.25">
      <c r="A12" s="16"/>
      <c r="B12" s="16"/>
      <c r="C12" s="7">
        <f t="shared" si="0"/>
        <v>133</v>
      </c>
      <c r="D12" s="93"/>
      <c r="E12" s="19"/>
      <c r="F12" s="19"/>
      <c r="G12" s="19"/>
      <c r="H12" s="20"/>
      <c r="I12" s="20"/>
      <c r="J12" s="20"/>
      <c r="K12" s="20"/>
      <c r="L12" s="21"/>
      <c r="M12" s="78"/>
      <c r="N12" s="20"/>
      <c r="O12" s="21"/>
      <c r="P12" s="78"/>
      <c r="Q12" s="20"/>
      <c r="R12" s="21"/>
      <c r="S12" s="23"/>
      <c r="T12" s="21"/>
    </row>
    <row r="13" spans="1:20" ht="15.75" thickBot="1" x14ac:dyDescent="0.3">
      <c r="A13" s="16"/>
      <c r="B13" s="16"/>
      <c r="C13" s="7">
        <f t="shared" si="0"/>
        <v>134</v>
      </c>
      <c r="D13" s="94"/>
      <c r="E13" s="26"/>
      <c r="F13" s="26"/>
      <c r="G13" s="26"/>
      <c r="H13" s="27"/>
      <c r="I13" s="27"/>
      <c r="J13" s="27"/>
      <c r="K13" s="27"/>
      <c r="L13" s="28"/>
      <c r="M13" s="81"/>
      <c r="N13" s="27"/>
      <c r="O13" s="28"/>
      <c r="P13" s="81"/>
      <c r="Q13" s="27"/>
      <c r="R13" s="28"/>
      <c r="S13" s="30"/>
      <c r="T13" s="28"/>
    </row>
    <row r="14" spans="1:20" ht="15.75" thickBot="1" x14ac:dyDescent="0.3">
      <c r="A14" s="138"/>
      <c r="B14" s="139"/>
      <c r="C14" s="123"/>
      <c r="D14" s="31">
        <f>SUM(D4:D13)</f>
        <v>4801</v>
      </c>
      <c r="E14" s="32">
        <f t="shared" ref="E14:M14" si="1">SUM(E4:E13)</f>
        <v>7315</v>
      </c>
      <c r="F14" s="33">
        <f t="shared" si="1"/>
        <v>50.03200000000038</v>
      </c>
      <c r="G14" s="33">
        <f t="shared" si="1"/>
        <v>0</v>
      </c>
      <c r="H14" s="33">
        <f t="shared" si="1"/>
        <v>7432.4400000000296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6108</v>
      </c>
      <c r="N14" s="33">
        <f>SUM(N4:N13)</f>
        <v>-89528.670000000187</v>
      </c>
      <c r="O14" s="33">
        <f t="shared" ref="O14:T14" si="2">SUM(O4:O13)</f>
        <v>0</v>
      </c>
      <c r="P14" s="32">
        <f t="shared" si="2"/>
        <v>930</v>
      </c>
      <c r="Q14" s="33">
        <f t="shared" si="2"/>
        <v>13406.610000000037</v>
      </c>
      <c r="R14" s="33">
        <f t="shared" si="2"/>
        <v>0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5">
        <v>44</v>
      </c>
      <c r="D15" s="95"/>
      <c r="E15" s="39"/>
      <c r="F15" s="39"/>
      <c r="G15" s="39"/>
      <c r="H15" s="39"/>
      <c r="I15" s="39"/>
      <c r="J15" s="39"/>
      <c r="K15" s="39"/>
      <c r="L15" s="40"/>
      <c r="M15" s="42"/>
      <c r="N15" s="39"/>
      <c r="O15" s="40"/>
      <c r="P15" s="42"/>
      <c r="Q15" s="39"/>
      <c r="R15" s="40"/>
      <c r="S15" s="42"/>
      <c r="T15" s="40"/>
    </row>
    <row r="16" spans="1:20" x14ac:dyDescent="0.25">
      <c r="A16" s="16"/>
      <c r="B16" s="16"/>
      <c r="C16" s="35">
        <f>C15+1</f>
        <v>45</v>
      </c>
      <c r="D16" s="93"/>
      <c r="E16" s="19"/>
      <c r="F16" s="19"/>
      <c r="G16" s="19"/>
      <c r="H16" s="20"/>
      <c r="I16" s="20"/>
      <c r="J16" s="20"/>
      <c r="K16" s="20"/>
      <c r="L16" s="21"/>
      <c r="M16" s="78"/>
      <c r="N16" s="20"/>
      <c r="O16" s="21"/>
      <c r="P16" s="78"/>
      <c r="Q16" s="20"/>
      <c r="R16" s="21"/>
      <c r="S16" s="23"/>
      <c r="T16" s="21"/>
    </row>
    <row r="17" spans="1:20" x14ac:dyDescent="0.25">
      <c r="A17" s="16"/>
      <c r="B17" s="16"/>
      <c r="C17" s="35">
        <f t="shared" ref="C17:C25" si="3">C16+1</f>
        <v>46</v>
      </c>
      <c r="D17" s="93"/>
      <c r="E17" s="19"/>
      <c r="F17" s="19"/>
      <c r="G17" s="19"/>
      <c r="H17" s="20"/>
      <c r="I17" s="20"/>
      <c r="J17" s="20"/>
      <c r="K17" s="20"/>
      <c r="L17" s="21"/>
      <c r="M17" s="78"/>
      <c r="N17" s="20"/>
      <c r="O17" s="21"/>
      <c r="P17" s="78"/>
      <c r="Q17" s="20"/>
      <c r="R17" s="21"/>
      <c r="S17" s="23"/>
      <c r="T17" s="21"/>
    </row>
    <row r="18" spans="1:20" x14ac:dyDescent="0.25">
      <c r="A18" s="16"/>
      <c r="B18" s="16"/>
      <c r="C18" s="35">
        <f t="shared" si="3"/>
        <v>47</v>
      </c>
      <c r="D18" s="93"/>
      <c r="E18" s="19"/>
      <c r="F18" s="19"/>
      <c r="G18" s="19"/>
      <c r="H18" s="20"/>
      <c r="I18" s="20"/>
      <c r="J18" s="20"/>
      <c r="K18" s="20"/>
      <c r="L18" s="21"/>
      <c r="M18" s="78"/>
      <c r="N18" s="20"/>
      <c r="O18" s="21"/>
      <c r="P18" s="78"/>
      <c r="Q18" s="20"/>
      <c r="R18" s="21"/>
      <c r="S18" s="23"/>
      <c r="T18" s="21"/>
    </row>
    <row r="19" spans="1:20" x14ac:dyDescent="0.25">
      <c r="A19" s="16"/>
      <c r="B19" s="16"/>
      <c r="C19" s="35">
        <f t="shared" si="3"/>
        <v>48</v>
      </c>
      <c r="D19" s="93"/>
      <c r="E19" s="19"/>
      <c r="F19" s="19"/>
      <c r="G19" s="19"/>
      <c r="H19" s="20"/>
      <c r="I19" s="20"/>
      <c r="J19" s="20"/>
      <c r="K19" s="20"/>
      <c r="L19" s="21"/>
      <c r="M19" s="78"/>
      <c r="N19" s="20"/>
      <c r="O19" s="21"/>
      <c r="P19" s="78"/>
      <c r="Q19" s="20"/>
      <c r="R19" s="21"/>
      <c r="S19" s="23"/>
      <c r="T19" s="21"/>
    </row>
    <row r="20" spans="1:20" x14ac:dyDescent="0.25">
      <c r="A20" s="16"/>
      <c r="B20" s="16"/>
      <c r="C20" s="35">
        <f t="shared" si="3"/>
        <v>49</v>
      </c>
      <c r="D20" s="93"/>
      <c r="E20" s="19"/>
      <c r="F20" s="19"/>
      <c r="G20" s="19"/>
      <c r="H20" s="20"/>
      <c r="I20" s="20"/>
      <c r="J20" s="20"/>
      <c r="K20" s="20"/>
      <c r="L20" s="21"/>
      <c r="M20" s="78"/>
      <c r="N20" s="20"/>
      <c r="O20" s="21"/>
      <c r="P20" s="78"/>
      <c r="Q20" s="20"/>
      <c r="R20" s="21"/>
      <c r="S20" s="23"/>
      <c r="T20" s="21"/>
    </row>
    <row r="21" spans="1:20" x14ac:dyDescent="0.25">
      <c r="A21" s="16"/>
      <c r="B21" s="16"/>
      <c r="C21" s="35">
        <f t="shared" si="3"/>
        <v>50</v>
      </c>
      <c r="D21" s="93"/>
      <c r="E21" s="19"/>
      <c r="F21" s="19"/>
      <c r="G21" s="19"/>
      <c r="H21" s="20"/>
      <c r="I21" s="20"/>
      <c r="J21" s="20"/>
      <c r="K21" s="20"/>
      <c r="L21" s="21"/>
      <c r="M21" s="78"/>
      <c r="N21" s="20"/>
      <c r="O21" s="21"/>
      <c r="P21" s="78"/>
      <c r="Q21" s="20"/>
      <c r="R21" s="21"/>
      <c r="S21" s="23"/>
      <c r="T21" s="21"/>
    </row>
    <row r="22" spans="1:20" x14ac:dyDescent="0.25">
      <c r="A22" s="16"/>
      <c r="B22" s="16"/>
      <c r="C22" s="35">
        <f t="shared" si="3"/>
        <v>51</v>
      </c>
      <c r="D22" s="93"/>
      <c r="E22" s="19"/>
      <c r="F22" s="19"/>
      <c r="G22" s="19"/>
      <c r="H22" s="20"/>
      <c r="I22" s="20"/>
      <c r="J22" s="20"/>
      <c r="K22" s="20"/>
      <c r="L22" s="21"/>
      <c r="M22" s="78"/>
      <c r="N22" s="20"/>
      <c r="O22" s="21"/>
      <c r="P22" s="78"/>
      <c r="Q22" s="20"/>
      <c r="R22" s="21"/>
      <c r="S22" s="23"/>
      <c r="T22" s="21"/>
    </row>
    <row r="23" spans="1:20" x14ac:dyDescent="0.25">
      <c r="A23" s="16"/>
      <c r="B23" s="16"/>
      <c r="C23" s="35">
        <f t="shared" si="3"/>
        <v>52</v>
      </c>
      <c r="D23" s="93"/>
      <c r="E23" s="19"/>
      <c r="F23" s="19"/>
      <c r="G23" s="19"/>
      <c r="H23" s="20"/>
      <c r="I23" s="20"/>
      <c r="J23" s="20"/>
      <c r="K23" s="20"/>
      <c r="L23" s="21"/>
      <c r="M23" s="78"/>
      <c r="N23" s="20"/>
      <c r="O23" s="21"/>
      <c r="P23" s="78"/>
      <c r="Q23" s="20"/>
      <c r="R23" s="21"/>
      <c r="S23" s="23"/>
      <c r="T23" s="21"/>
    </row>
    <row r="24" spans="1:20" x14ac:dyDescent="0.25">
      <c r="A24" s="16"/>
      <c r="B24" s="16"/>
      <c r="C24" s="35">
        <f t="shared" si="3"/>
        <v>53</v>
      </c>
      <c r="D24" s="93"/>
      <c r="E24" s="19"/>
      <c r="F24" s="19"/>
      <c r="G24" s="19"/>
      <c r="H24" s="20"/>
      <c r="I24" s="20"/>
      <c r="J24" s="20"/>
      <c r="K24" s="20"/>
      <c r="L24" s="21"/>
      <c r="M24" s="78"/>
      <c r="N24" s="20"/>
      <c r="O24" s="21"/>
      <c r="P24" s="78"/>
      <c r="Q24" s="20"/>
      <c r="R24" s="21"/>
      <c r="S24" s="23"/>
      <c r="T24" s="21"/>
    </row>
    <row r="25" spans="1:20" ht="15.75" thickBot="1" x14ac:dyDescent="0.3">
      <c r="A25" s="16"/>
      <c r="B25" s="16"/>
      <c r="C25" s="35">
        <f t="shared" si="3"/>
        <v>54</v>
      </c>
      <c r="D25" s="94"/>
      <c r="E25" s="26"/>
      <c r="F25" s="26"/>
      <c r="G25" s="26"/>
      <c r="H25" s="27"/>
      <c r="I25" s="27"/>
      <c r="J25" s="27"/>
      <c r="K25" s="27"/>
      <c r="L25" s="28"/>
      <c r="M25" s="81"/>
      <c r="N25" s="27"/>
      <c r="O25" s="28"/>
      <c r="P25" s="81"/>
      <c r="Q25" s="27"/>
      <c r="R25" s="28"/>
      <c r="S25" s="30"/>
      <c r="T25" s="28"/>
    </row>
    <row r="26" spans="1:20" ht="15.75" thickBot="1" x14ac:dyDescent="0.3">
      <c r="A26" s="140"/>
      <c r="B26" s="140"/>
      <c r="C26" s="140"/>
      <c r="D26" s="47">
        <f>SUM(D15:D25)</f>
        <v>0</v>
      </c>
      <c r="E26" s="47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7">
        <f t="shared" si="4"/>
        <v>0</v>
      </c>
      <c r="N26" s="47">
        <f t="shared" si="4"/>
        <v>0</v>
      </c>
      <c r="O26" s="47">
        <f t="shared" si="4"/>
        <v>0</v>
      </c>
      <c r="P26" s="47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41" t="s">
        <v>35</v>
      </c>
      <c r="B27" s="141"/>
      <c r="C27" s="57">
        <v>138</v>
      </c>
      <c r="D27" s="96"/>
      <c r="E27" s="51"/>
      <c r="F27" s="51"/>
      <c r="G27" s="51"/>
      <c r="H27" s="51"/>
      <c r="I27" s="51"/>
      <c r="J27" s="51"/>
      <c r="K27" s="51"/>
      <c r="L27" s="52"/>
      <c r="M27" s="54"/>
      <c r="N27" s="51"/>
      <c r="O27" s="52"/>
      <c r="P27" s="54"/>
      <c r="Q27" s="51"/>
      <c r="R27" s="52"/>
      <c r="S27" s="54"/>
      <c r="T27" s="52"/>
    </row>
    <row r="28" spans="1:20" x14ac:dyDescent="0.25">
      <c r="A28" s="69"/>
      <c r="B28" s="70"/>
      <c r="C28" s="57">
        <f>C27+1</f>
        <v>139</v>
      </c>
      <c r="D28" s="93"/>
      <c r="E28" s="19"/>
      <c r="F28" s="19"/>
      <c r="G28" s="19"/>
      <c r="H28" s="20"/>
      <c r="I28" s="20"/>
      <c r="J28" s="20"/>
      <c r="K28" s="20"/>
      <c r="L28" s="21"/>
      <c r="M28" s="78"/>
      <c r="N28" s="20"/>
      <c r="O28" s="21"/>
      <c r="P28" s="78"/>
      <c r="Q28" s="20"/>
      <c r="R28" s="21"/>
      <c r="S28" s="23"/>
      <c r="T28" s="21"/>
    </row>
    <row r="29" spans="1:20" x14ac:dyDescent="0.25">
      <c r="A29" s="16"/>
      <c r="B29" s="16"/>
      <c r="C29" s="57">
        <f t="shared" ref="C29:C36" si="5">C28+1</f>
        <v>140</v>
      </c>
      <c r="D29" s="93"/>
      <c r="E29" s="19"/>
      <c r="F29" s="19"/>
      <c r="G29" s="19"/>
      <c r="H29" s="20"/>
      <c r="I29" s="20"/>
      <c r="J29" s="20"/>
      <c r="K29" s="20"/>
      <c r="L29" s="21"/>
      <c r="M29" s="78"/>
      <c r="N29" s="20"/>
      <c r="O29" s="21"/>
      <c r="P29" s="78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141</v>
      </c>
      <c r="D30" s="93"/>
      <c r="E30" s="19"/>
      <c r="F30" s="19"/>
      <c r="G30" s="19"/>
      <c r="H30" s="20"/>
      <c r="I30" s="20"/>
      <c r="J30" s="20"/>
      <c r="K30" s="20"/>
      <c r="L30" s="21"/>
      <c r="M30" s="78"/>
      <c r="N30" s="20"/>
      <c r="O30" s="21"/>
      <c r="P30" s="78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142</v>
      </c>
      <c r="D31" s="93"/>
      <c r="E31" s="19"/>
      <c r="F31" s="19"/>
      <c r="G31" s="19"/>
      <c r="H31" s="20"/>
      <c r="I31" s="20"/>
      <c r="J31" s="20"/>
      <c r="K31" s="20"/>
      <c r="L31" s="21"/>
      <c r="M31" s="78"/>
      <c r="N31" s="20"/>
      <c r="O31" s="21"/>
      <c r="P31" s="78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143</v>
      </c>
      <c r="D32" s="93"/>
      <c r="E32" s="19"/>
      <c r="F32" s="19"/>
      <c r="G32" s="19"/>
      <c r="H32" s="20"/>
      <c r="I32" s="20"/>
      <c r="J32" s="20"/>
      <c r="K32" s="20"/>
      <c r="L32" s="21"/>
      <c r="M32" s="78"/>
      <c r="N32" s="20"/>
      <c r="O32" s="21"/>
      <c r="P32" s="78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144</v>
      </c>
      <c r="D33" s="93"/>
      <c r="E33" s="19"/>
      <c r="F33" s="19"/>
      <c r="G33" s="19"/>
      <c r="H33" s="20"/>
      <c r="I33" s="20"/>
      <c r="J33" s="20"/>
      <c r="K33" s="20"/>
      <c r="L33" s="21"/>
      <c r="M33" s="78"/>
      <c r="N33" s="20"/>
      <c r="O33" s="21"/>
      <c r="P33" s="78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145</v>
      </c>
      <c r="D34" s="93"/>
      <c r="E34" s="19"/>
      <c r="F34" s="19"/>
      <c r="G34" s="19"/>
      <c r="H34" s="20"/>
      <c r="I34" s="20"/>
      <c r="J34" s="20"/>
      <c r="K34" s="20"/>
      <c r="L34" s="21"/>
      <c r="M34" s="78"/>
      <c r="N34" s="20"/>
      <c r="O34" s="21"/>
      <c r="P34" s="78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146</v>
      </c>
      <c r="D35" s="93"/>
      <c r="E35" s="19"/>
      <c r="F35" s="19"/>
      <c r="G35" s="19"/>
      <c r="H35" s="20"/>
      <c r="I35" s="20"/>
      <c r="J35" s="20"/>
      <c r="K35" s="20"/>
      <c r="L35" s="21"/>
      <c r="M35" s="78"/>
      <c r="N35" s="20"/>
      <c r="O35" s="21"/>
      <c r="P35" s="78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147</v>
      </c>
      <c r="D36" s="93"/>
      <c r="E36" s="19"/>
      <c r="F36" s="19"/>
      <c r="G36" s="19"/>
      <c r="H36" s="20"/>
      <c r="I36" s="20"/>
      <c r="J36" s="20"/>
      <c r="K36" s="20"/>
      <c r="L36" s="21"/>
      <c r="M36" s="78"/>
      <c r="N36" s="20"/>
      <c r="O36" s="21"/>
      <c r="P36" s="78"/>
      <c r="Q36" s="20"/>
      <c r="R36" s="21"/>
      <c r="S36" s="23"/>
      <c r="T36" s="21"/>
    </row>
    <row r="37" spans="1:20" x14ac:dyDescent="0.25">
      <c r="A37" s="142"/>
      <c r="B37" s="143"/>
      <c r="C37" s="144"/>
      <c r="D37" s="59">
        <f>SUM(D27:D36)</f>
        <v>0</v>
      </c>
      <c r="E37" s="59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9">
        <f t="shared" si="6"/>
        <v>0</v>
      </c>
      <c r="N37" s="59">
        <f t="shared" si="6"/>
        <v>0</v>
      </c>
      <c r="O37" s="59">
        <f t="shared" si="6"/>
        <v>0</v>
      </c>
      <c r="P37" s="59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19404.160000000003</v>
      </c>
      <c r="C38" s="62" t="s">
        <v>43</v>
      </c>
      <c r="D38" s="64">
        <f>D14+D26-D37</f>
        <v>4801</v>
      </c>
      <c r="E38" s="64">
        <f t="shared" ref="E38:T38" si="7">E14+E26-E37</f>
        <v>7315</v>
      </c>
      <c r="F38" s="64">
        <f t="shared" si="7"/>
        <v>50.03200000000038</v>
      </c>
      <c r="G38" s="64">
        <f t="shared" si="7"/>
        <v>0</v>
      </c>
      <c r="H38" s="64">
        <f t="shared" si="7"/>
        <v>7432.4400000000296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22620.950000000012</v>
      </c>
      <c r="M38" s="64">
        <f t="shared" si="7"/>
        <v>6108</v>
      </c>
      <c r="N38" s="64">
        <f t="shared" si="7"/>
        <v>-89528.670000000187</v>
      </c>
      <c r="O38" s="64">
        <f t="shared" si="7"/>
        <v>0</v>
      </c>
      <c r="P38" s="64">
        <f t="shared" si="7"/>
        <v>930</v>
      </c>
      <c r="Q38" s="64">
        <f t="shared" si="7"/>
        <v>13406.610000000037</v>
      </c>
      <c r="R38" s="64">
        <f t="shared" si="7"/>
        <v>0</v>
      </c>
      <c r="S38" s="64">
        <f t="shared" si="7"/>
        <v>60292</v>
      </c>
      <c r="T38" s="64">
        <f t="shared" si="7"/>
        <v>18544.900000000023</v>
      </c>
    </row>
  </sheetData>
  <mergeCells count="13">
    <mergeCell ref="D1:L1"/>
    <mergeCell ref="M1:O1"/>
    <mergeCell ref="P1:R1"/>
    <mergeCell ref="A2:B2"/>
    <mergeCell ref="D2:G2"/>
    <mergeCell ref="H2:L2"/>
    <mergeCell ref="N2:O2"/>
    <mergeCell ref="Q2:R2"/>
    <mergeCell ref="S2:T2"/>
    <mergeCell ref="A14:C14"/>
    <mergeCell ref="A26:C26"/>
    <mergeCell ref="A27:B27"/>
    <mergeCell ref="A37:C3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T38"/>
  <sheetViews>
    <sheetView rightToLeft="1" workbookViewId="0">
      <selection activeCell="D12" sqref="D12"/>
    </sheetView>
  </sheetViews>
  <sheetFormatPr defaultRowHeight="15" x14ac:dyDescent="0.25"/>
  <cols>
    <col min="1" max="1" width="26.28515625" customWidth="1"/>
    <col min="2" max="2" width="29.7109375" customWidth="1"/>
    <col min="3" max="3" width="6.7109375" customWidth="1"/>
    <col min="4" max="5" width="9" style="65"/>
    <col min="6" max="12" width="9" style="66"/>
    <col min="13" max="13" width="9.5703125" style="65" bestFit="1" customWidth="1"/>
    <col min="14" max="14" width="9.42578125" style="66" bestFit="1" customWidth="1"/>
    <col min="15" max="15" width="9.85546875" style="66" bestFit="1" customWidth="1"/>
    <col min="16" max="16" width="9.5703125" style="65" bestFit="1" customWidth="1"/>
    <col min="17" max="20" width="9" style="119"/>
  </cols>
  <sheetData>
    <row r="1" spans="1:20" x14ac:dyDescent="0.25">
      <c r="A1" s="1">
        <v>11</v>
      </c>
      <c r="B1" s="2">
        <f>'[2]1'!B1</f>
        <v>2</v>
      </c>
      <c r="C1" s="3"/>
      <c r="D1" s="128" t="s">
        <v>0</v>
      </c>
      <c r="E1" s="129"/>
      <c r="F1" s="129"/>
      <c r="G1" s="129"/>
      <c r="H1" s="129"/>
      <c r="I1" s="129"/>
      <c r="J1" s="129"/>
      <c r="K1" s="129"/>
      <c r="L1" s="130"/>
      <c r="M1" s="131" t="s">
        <v>1</v>
      </c>
      <c r="N1" s="129"/>
      <c r="O1" s="130"/>
      <c r="P1" s="131" t="s">
        <v>2</v>
      </c>
      <c r="Q1" s="129"/>
      <c r="R1" s="130"/>
      <c r="S1" s="97" t="s">
        <v>3</v>
      </c>
      <c r="T1" s="98" t="s">
        <v>4</v>
      </c>
    </row>
    <row r="2" spans="1:20" x14ac:dyDescent="0.25">
      <c r="A2" s="122">
        <f>'[2]1'!A2:B2</f>
        <v>2024</v>
      </c>
      <c r="B2" s="123"/>
      <c r="C2" s="6"/>
      <c r="D2" s="123" t="s">
        <v>5</v>
      </c>
      <c r="E2" s="132"/>
      <c r="F2" s="132"/>
      <c r="G2" s="132"/>
      <c r="H2" s="133" t="s">
        <v>6</v>
      </c>
      <c r="I2" s="133"/>
      <c r="J2" s="133"/>
      <c r="K2" s="133"/>
      <c r="L2" s="121"/>
      <c r="M2" s="10" t="s">
        <v>5</v>
      </c>
      <c r="N2" s="133" t="s">
        <v>6</v>
      </c>
      <c r="O2" s="121"/>
      <c r="P2" s="10" t="s">
        <v>5</v>
      </c>
      <c r="Q2" s="147" t="s">
        <v>6</v>
      </c>
      <c r="R2" s="146"/>
      <c r="S2" s="145" t="s">
        <v>5</v>
      </c>
      <c r="T2" s="146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9" t="s">
        <v>18</v>
      </c>
      <c r="M3" s="10" t="s">
        <v>19</v>
      </c>
      <c r="N3" s="8" t="s">
        <v>20</v>
      </c>
      <c r="O3" s="9" t="s">
        <v>21</v>
      </c>
      <c r="P3" s="10" t="s">
        <v>22</v>
      </c>
      <c r="Q3" s="99" t="s">
        <v>23</v>
      </c>
      <c r="R3" s="100" t="s">
        <v>24</v>
      </c>
      <c r="S3" s="101" t="s">
        <v>25</v>
      </c>
      <c r="T3" s="100" t="s">
        <v>26</v>
      </c>
    </row>
    <row r="4" spans="1:20" x14ac:dyDescent="0.25">
      <c r="A4" s="12" t="s">
        <v>27</v>
      </c>
      <c r="B4" s="7" t="s">
        <v>28</v>
      </c>
      <c r="C4" s="6">
        <v>131</v>
      </c>
      <c r="D4" s="13">
        <f>'[2]10'!D38</f>
        <v>4801</v>
      </c>
      <c r="E4" s="13">
        <f>'[2]10'!E38</f>
        <v>7315</v>
      </c>
      <c r="F4" s="67">
        <f>'[2]10'!F38</f>
        <v>50.03200000000038</v>
      </c>
      <c r="G4" s="67">
        <f>'[2]10'!G38</f>
        <v>0</v>
      </c>
      <c r="H4" s="67">
        <f>'[2]10'!H38</f>
        <v>7432.4400000000296</v>
      </c>
      <c r="I4" s="67">
        <f>'[2]10'!I38</f>
        <v>115.29899999999907</v>
      </c>
      <c r="J4" s="67">
        <f>'[2]10'!J38</f>
        <v>567.0699999999963</v>
      </c>
      <c r="K4" s="67">
        <f>'[2]10'!K38</f>
        <v>1</v>
      </c>
      <c r="L4" s="67">
        <f>'[2]10'!L38</f>
        <v>22620.950000000012</v>
      </c>
      <c r="M4" s="13">
        <f>'[2]10'!M38</f>
        <v>6108</v>
      </c>
      <c r="N4" s="67">
        <f>'[2]10'!N38</f>
        <v>-89528.670000000187</v>
      </c>
      <c r="O4" s="67">
        <f>'[2]10'!O38</f>
        <v>0</v>
      </c>
      <c r="P4" s="13">
        <f>'[2]10'!P38</f>
        <v>930</v>
      </c>
      <c r="Q4" s="102">
        <f>'[2]10'!Q38</f>
        <v>13406.610000000037</v>
      </c>
      <c r="R4" s="102">
        <f>'[2]10'!R38</f>
        <v>0</v>
      </c>
      <c r="S4" s="102">
        <f>'[2]10'!S38</f>
        <v>60292</v>
      </c>
      <c r="T4" s="102">
        <f>'[2]10'!T38</f>
        <v>18544.900000000023</v>
      </c>
    </row>
    <row r="5" spans="1:20" x14ac:dyDescent="0.25">
      <c r="A5" s="15"/>
      <c r="B5" s="16" t="s">
        <v>46</v>
      </c>
      <c r="C5" s="6">
        <f>C4+1</f>
        <v>132</v>
      </c>
      <c r="D5" s="17"/>
      <c r="E5" s="18"/>
      <c r="F5" s="19"/>
      <c r="G5" s="19"/>
      <c r="H5" s="20"/>
      <c r="I5" s="20"/>
      <c r="J5" s="20"/>
      <c r="K5" s="20"/>
      <c r="L5" s="21"/>
      <c r="M5" s="22">
        <v>5720</v>
      </c>
      <c r="N5" s="20"/>
      <c r="O5" s="21"/>
      <c r="P5" s="22"/>
      <c r="Q5" s="103"/>
      <c r="R5" s="104"/>
      <c r="S5" s="105"/>
      <c r="T5" s="104"/>
    </row>
    <row r="6" spans="1:20" x14ac:dyDescent="0.25">
      <c r="A6" s="15"/>
      <c r="B6" s="16" t="s">
        <v>46</v>
      </c>
      <c r="C6" s="6">
        <f t="shared" ref="C6:C13" si="0">C5+1</f>
        <v>133</v>
      </c>
      <c r="D6" s="17"/>
      <c r="E6" s="18"/>
      <c r="F6" s="19"/>
      <c r="G6" s="19"/>
      <c r="H6" s="20"/>
      <c r="I6" s="20"/>
      <c r="J6" s="20"/>
      <c r="K6" s="20"/>
      <c r="L6" s="21"/>
      <c r="M6" s="22">
        <v>300</v>
      </c>
      <c r="N6" s="20"/>
      <c r="O6" s="21"/>
      <c r="P6" s="22"/>
      <c r="Q6" s="103"/>
      <c r="R6" s="104"/>
      <c r="S6" s="105"/>
      <c r="T6" s="104"/>
    </row>
    <row r="7" spans="1:20" x14ac:dyDescent="0.25">
      <c r="A7" s="15"/>
      <c r="B7" s="16" t="s">
        <v>47</v>
      </c>
      <c r="C7" s="6">
        <f t="shared" si="0"/>
        <v>134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1522</v>
      </c>
      <c r="Q7" s="103"/>
      <c r="R7" s="104"/>
      <c r="S7" s="105"/>
      <c r="T7" s="104"/>
    </row>
    <row r="8" spans="1:20" x14ac:dyDescent="0.25">
      <c r="A8" s="15" t="s">
        <v>113</v>
      </c>
      <c r="B8" s="16" t="s">
        <v>114</v>
      </c>
      <c r="C8" s="6">
        <f t="shared" si="0"/>
        <v>135</v>
      </c>
      <c r="D8" s="17"/>
      <c r="E8" s="18"/>
      <c r="F8" s="19"/>
      <c r="G8" s="19"/>
      <c r="H8" s="20"/>
      <c r="I8" s="20"/>
      <c r="J8" s="20"/>
      <c r="K8" s="20"/>
      <c r="L8" s="21"/>
      <c r="M8" s="22"/>
      <c r="N8" s="20"/>
      <c r="O8" s="21">
        <v>127000</v>
      </c>
      <c r="P8" s="22"/>
      <c r="Q8" s="103"/>
      <c r="R8" s="104"/>
      <c r="S8" s="105"/>
      <c r="T8" s="104"/>
    </row>
    <row r="9" spans="1:20" x14ac:dyDescent="0.25">
      <c r="A9" s="15"/>
      <c r="B9" s="16" t="s">
        <v>73</v>
      </c>
      <c r="C9" s="6">
        <f t="shared" si="0"/>
        <v>136</v>
      </c>
      <c r="D9" s="17"/>
      <c r="E9" s="18"/>
      <c r="F9" s="19"/>
      <c r="G9" s="19"/>
      <c r="H9" s="20">
        <v>500</v>
      </c>
      <c r="I9" s="20"/>
      <c r="J9" s="20"/>
      <c r="K9" s="20"/>
      <c r="L9" s="21"/>
      <c r="M9" s="22"/>
      <c r="N9" s="20"/>
      <c r="O9" s="21"/>
      <c r="P9" s="22"/>
      <c r="Q9" s="103"/>
      <c r="R9" s="104"/>
      <c r="S9" s="105"/>
      <c r="T9" s="104"/>
    </row>
    <row r="10" spans="1:20" x14ac:dyDescent="0.25">
      <c r="A10" s="15"/>
      <c r="B10" s="16"/>
      <c r="C10" s="6">
        <f t="shared" si="0"/>
        <v>137</v>
      </c>
      <c r="D10" s="17"/>
      <c r="E10" s="18"/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103"/>
      <c r="R10" s="104"/>
      <c r="S10" s="105"/>
      <c r="T10" s="104"/>
    </row>
    <row r="11" spans="1:20" x14ac:dyDescent="0.25">
      <c r="A11" s="15"/>
      <c r="B11" s="16"/>
      <c r="C11" s="6">
        <f t="shared" si="0"/>
        <v>138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103"/>
      <c r="R11" s="104"/>
      <c r="S11" s="105"/>
      <c r="T11" s="104"/>
    </row>
    <row r="12" spans="1:20" x14ac:dyDescent="0.25">
      <c r="A12" s="15"/>
      <c r="B12" s="16"/>
      <c r="C12" s="6">
        <f t="shared" si="0"/>
        <v>139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103"/>
      <c r="R12" s="104"/>
      <c r="S12" s="105"/>
      <c r="T12" s="104"/>
    </row>
    <row r="13" spans="1:20" ht="15.75" thickBot="1" x14ac:dyDescent="0.3">
      <c r="A13" s="15"/>
      <c r="B13" s="16"/>
      <c r="C13" s="6">
        <f t="shared" si="0"/>
        <v>140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106"/>
      <c r="R13" s="107"/>
      <c r="S13" s="108"/>
      <c r="T13" s="107"/>
    </row>
    <row r="14" spans="1:20" ht="15.75" thickBot="1" x14ac:dyDescent="0.3">
      <c r="A14" s="122"/>
      <c r="B14" s="123"/>
      <c r="C14" s="6"/>
      <c r="D14" s="31">
        <f>SUM(D4:D13)</f>
        <v>4801</v>
      </c>
      <c r="E14" s="32">
        <f t="shared" ref="E14:M14" si="1">SUM(E4:E13)</f>
        <v>7315</v>
      </c>
      <c r="F14" s="33">
        <f t="shared" si="1"/>
        <v>50.03200000000038</v>
      </c>
      <c r="G14" s="33">
        <f t="shared" si="1"/>
        <v>0</v>
      </c>
      <c r="H14" s="33">
        <f t="shared" si="1"/>
        <v>7932.4400000000296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22620.950000000012</v>
      </c>
      <c r="M14" s="32">
        <f t="shared" si="1"/>
        <v>12128</v>
      </c>
      <c r="N14" s="33">
        <f>SUM(N4:N13)</f>
        <v>-89528.670000000187</v>
      </c>
      <c r="O14" s="33">
        <f t="shared" ref="O14:T14" si="2">SUM(O4:O13)</f>
        <v>127000</v>
      </c>
      <c r="P14" s="32">
        <f t="shared" si="2"/>
        <v>2452</v>
      </c>
      <c r="Q14" s="109">
        <f t="shared" si="2"/>
        <v>13406.610000000037</v>
      </c>
      <c r="R14" s="109">
        <f t="shared" si="2"/>
        <v>0</v>
      </c>
      <c r="S14" s="109">
        <f t="shared" si="2"/>
        <v>60292</v>
      </c>
      <c r="T14" s="109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44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110"/>
      <c r="R15" s="111"/>
      <c r="S15" s="112"/>
      <c r="T15" s="111"/>
    </row>
    <row r="16" spans="1:20" x14ac:dyDescent="0.25">
      <c r="A16" s="15"/>
      <c r="B16" s="16"/>
      <c r="C16" s="36">
        <f>C15+1</f>
        <v>45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103"/>
      <c r="R16" s="104"/>
      <c r="S16" s="105"/>
      <c r="T16" s="104"/>
    </row>
    <row r="17" spans="1:20" x14ac:dyDescent="0.25">
      <c r="A17" s="15"/>
      <c r="B17" s="16"/>
      <c r="C17" s="36">
        <f t="shared" ref="C17:C25" si="3">C16+1</f>
        <v>46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103"/>
      <c r="R17" s="104"/>
      <c r="S17" s="105"/>
      <c r="T17" s="104"/>
    </row>
    <row r="18" spans="1:20" x14ac:dyDescent="0.25">
      <c r="A18" s="15"/>
      <c r="B18" s="16"/>
      <c r="C18" s="36">
        <f t="shared" si="3"/>
        <v>47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103"/>
      <c r="R18" s="104"/>
      <c r="S18" s="105"/>
      <c r="T18" s="104"/>
    </row>
    <row r="19" spans="1:20" x14ac:dyDescent="0.25">
      <c r="A19" s="15" t="s">
        <v>33</v>
      </c>
      <c r="B19" s="16" t="s">
        <v>20</v>
      </c>
      <c r="C19" s="36">
        <f t="shared" si="3"/>
        <v>48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>
        <v>127000</v>
      </c>
      <c r="O19" s="21">
        <v>-127000</v>
      </c>
      <c r="P19" s="22"/>
      <c r="Q19" s="103"/>
      <c r="R19" s="104"/>
      <c r="S19" s="105"/>
      <c r="T19" s="104"/>
    </row>
    <row r="20" spans="1:20" x14ac:dyDescent="0.25">
      <c r="A20" s="15"/>
      <c r="B20" s="16"/>
      <c r="C20" s="36">
        <f t="shared" si="3"/>
        <v>49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103"/>
      <c r="R20" s="104"/>
      <c r="S20" s="105"/>
      <c r="T20" s="104"/>
    </row>
    <row r="21" spans="1:20" x14ac:dyDescent="0.25">
      <c r="A21" s="15"/>
      <c r="B21" s="16"/>
      <c r="C21" s="36">
        <f t="shared" si="3"/>
        <v>50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103"/>
      <c r="R21" s="104"/>
      <c r="S21" s="105"/>
      <c r="T21" s="104"/>
    </row>
    <row r="22" spans="1:20" x14ac:dyDescent="0.25">
      <c r="A22" s="15"/>
      <c r="B22" s="16"/>
      <c r="C22" s="36">
        <f t="shared" si="3"/>
        <v>51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103"/>
      <c r="R22" s="104"/>
      <c r="S22" s="105"/>
      <c r="T22" s="104"/>
    </row>
    <row r="23" spans="1:20" x14ac:dyDescent="0.25">
      <c r="A23" s="15"/>
      <c r="B23" s="16"/>
      <c r="C23" s="36">
        <f t="shared" si="3"/>
        <v>52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103"/>
      <c r="R23" s="104"/>
      <c r="S23" s="105"/>
      <c r="T23" s="104"/>
    </row>
    <row r="24" spans="1:20" x14ac:dyDescent="0.25">
      <c r="A24" s="15"/>
      <c r="B24" s="16"/>
      <c r="C24" s="36">
        <f t="shared" si="3"/>
        <v>53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103"/>
      <c r="R24" s="104"/>
      <c r="S24" s="105"/>
      <c r="T24" s="104"/>
    </row>
    <row r="25" spans="1:20" ht="15.75" thickBot="1" x14ac:dyDescent="0.3">
      <c r="A25" s="43"/>
      <c r="B25" s="44"/>
      <c r="C25" s="36">
        <f t="shared" si="3"/>
        <v>54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106"/>
      <c r="R25" s="107"/>
      <c r="S25" s="108"/>
      <c r="T25" s="107"/>
    </row>
    <row r="26" spans="1:20" ht="15.75" thickBot="1" x14ac:dyDescent="0.3">
      <c r="A26" s="124"/>
      <c r="B26" s="125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127000</v>
      </c>
      <c r="O26" s="47">
        <f t="shared" si="4"/>
        <v>-127000</v>
      </c>
      <c r="P26" s="46">
        <f t="shared" si="4"/>
        <v>0</v>
      </c>
      <c r="Q26" s="113">
        <f t="shared" si="4"/>
        <v>0</v>
      </c>
      <c r="R26" s="113">
        <f t="shared" si="4"/>
        <v>0</v>
      </c>
      <c r="S26" s="113">
        <f t="shared" si="4"/>
        <v>0</v>
      </c>
      <c r="T26" s="113">
        <f t="shared" si="4"/>
        <v>0</v>
      </c>
    </row>
    <row r="27" spans="1:20" x14ac:dyDescent="0.25">
      <c r="A27" s="126" t="s">
        <v>35</v>
      </c>
      <c r="B27" s="127"/>
      <c r="C27" s="48">
        <v>138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114"/>
      <c r="R27" s="115"/>
      <c r="S27" s="116"/>
      <c r="T27" s="115"/>
    </row>
    <row r="28" spans="1:20" x14ac:dyDescent="0.25">
      <c r="A28" s="69" t="s">
        <v>70</v>
      </c>
      <c r="B28" s="70" t="s">
        <v>71</v>
      </c>
      <c r="C28" s="55">
        <f>C27+1</f>
        <v>139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103"/>
      <c r="R28" s="104"/>
      <c r="S28" s="105"/>
      <c r="T28" s="104"/>
    </row>
    <row r="29" spans="1:20" x14ac:dyDescent="0.25">
      <c r="A29" s="69" t="s">
        <v>115</v>
      </c>
      <c r="B29" s="70" t="s">
        <v>116</v>
      </c>
      <c r="C29" s="55">
        <f t="shared" ref="C29:C36" si="5">C28+1</f>
        <v>140</v>
      </c>
      <c r="D29" s="17">
        <v>400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103"/>
      <c r="R29" s="104"/>
      <c r="S29" s="105"/>
      <c r="T29" s="104"/>
    </row>
    <row r="30" spans="1:20" x14ac:dyDescent="0.25">
      <c r="A30" s="15" t="s">
        <v>117</v>
      </c>
      <c r="B30" s="16" t="s">
        <v>118</v>
      </c>
      <c r="C30" s="55">
        <f t="shared" si="5"/>
        <v>141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103">
        <v>2200</v>
      </c>
      <c r="R30" s="104"/>
      <c r="S30" s="105"/>
      <c r="T30" s="104"/>
    </row>
    <row r="31" spans="1:20" x14ac:dyDescent="0.25">
      <c r="A31" s="15" t="s">
        <v>82</v>
      </c>
      <c r="B31" s="16" t="s">
        <v>119</v>
      </c>
      <c r="C31" s="55">
        <f t="shared" si="5"/>
        <v>142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>
        <v>2200</v>
      </c>
      <c r="O31" s="21"/>
      <c r="P31" s="22"/>
      <c r="Q31" s="103"/>
      <c r="R31" s="104"/>
      <c r="S31" s="105"/>
      <c r="T31" s="104"/>
    </row>
    <row r="32" spans="1:20" x14ac:dyDescent="0.25">
      <c r="A32" s="15" t="s">
        <v>63</v>
      </c>
      <c r="B32" s="16" t="s">
        <v>120</v>
      </c>
      <c r="C32" s="55">
        <f t="shared" si="5"/>
        <v>143</v>
      </c>
      <c r="D32" s="17"/>
      <c r="E32" s="18"/>
      <c r="F32" s="19"/>
      <c r="G32" s="19"/>
      <c r="H32" s="20"/>
      <c r="I32" s="20"/>
      <c r="J32" s="20"/>
      <c r="K32" s="20"/>
      <c r="L32" s="21">
        <v>18714</v>
      </c>
      <c r="M32" s="22"/>
      <c r="N32" s="20"/>
      <c r="O32" s="21"/>
      <c r="P32" s="22"/>
      <c r="Q32" s="103"/>
      <c r="R32" s="104"/>
      <c r="S32" s="105"/>
      <c r="T32" s="104"/>
    </row>
    <row r="33" spans="1:20" x14ac:dyDescent="0.25">
      <c r="A33" s="15" t="s">
        <v>121</v>
      </c>
      <c r="B33" s="16" t="s">
        <v>122</v>
      </c>
      <c r="C33" s="55">
        <f t="shared" si="5"/>
        <v>144</v>
      </c>
      <c r="D33" s="17"/>
      <c r="E33" s="18"/>
      <c r="F33" s="19"/>
      <c r="G33" s="19"/>
      <c r="H33" s="20">
        <v>4890</v>
      </c>
      <c r="I33" s="20"/>
      <c r="J33" s="20"/>
      <c r="K33" s="20"/>
      <c r="L33" s="21"/>
      <c r="M33" s="22"/>
      <c r="N33" s="20"/>
      <c r="O33" s="21"/>
      <c r="P33" s="22"/>
      <c r="Q33" s="103"/>
      <c r="R33" s="104"/>
      <c r="S33" s="105"/>
      <c r="T33" s="104"/>
    </row>
    <row r="34" spans="1:20" x14ac:dyDescent="0.25">
      <c r="A34" s="15" t="s">
        <v>123</v>
      </c>
      <c r="B34" s="16" t="s">
        <v>124</v>
      </c>
      <c r="C34" s="55">
        <f t="shared" si="5"/>
        <v>145</v>
      </c>
      <c r="D34" s="17"/>
      <c r="E34" s="18"/>
      <c r="F34" s="19"/>
      <c r="G34" s="19"/>
      <c r="H34" s="20">
        <v>410.05</v>
      </c>
      <c r="I34" s="20"/>
      <c r="J34" s="20"/>
      <c r="K34" s="20"/>
      <c r="L34" s="21"/>
      <c r="M34" s="22"/>
      <c r="N34" s="20"/>
      <c r="O34" s="21"/>
      <c r="P34" s="22"/>
      <c r="Q34" s="103"/>
      <c r="R34" s="104"/>
      <c r="S34" s="105"/>
      <c r="T34" s="104"/>
    </row>
    <row r="35" spans="1:20" x14ac:dyDescent="0.25">
      <c r="A35" s="15"/>
      <c r="B35" s="16"/>
      <c r="C35" s="55">
        <f t="shared" si="5"/>
        <v>146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103"/>
      <c r="R35" s="104"/>
      <c r="S35" s="105"/>
      <c r="T35" s="104"/>
    </row>
    <row r="36" spans="1:20" x14ac:dyDescent="0.25">
      <c r="A36" s="15"/>
      <c r="B36" s="16"/>
      <c r="C36" s="55">
        <f t="shared" si="5"/>
        <v>147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103"/>
      <c r="R36" s="104"/>
      <c r="S36" s="105"/>
      <c r="T36" s="104"/>
    </row>
    <row r="37" spans="1:20" x14ac:dyDescent="0.25">
      <c r="A37" s="56"/>
      <c r="B37" s="57"/>
      <c r="C37" s="55"/>
      <c r="D37" s="58">
        <f>SUM(D27:D36)</f>
        <v>400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5300.05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18714</v>
      </c>
      <c r="M37" s="58">
        <f t="shared" si="6"/>
        <v>50</v>
      </c>
      <c r="N37" s="59">
        <f t="shared" si="6"/>
        <v>2200</v>
      </c>
      <c r="O37" s="59">
        <f t="shared" si="6"/>
        <v>0</v>
      </c>
      <c r="P37" s="58">
        <f t="shared" si="6"/>
        <v>0</v>
      </c>
      <c r="Q37" s="117">
        <f t="shared" si="6"/>
        <v>2200</v>
      </c>
      <c r="R37" s="117">
        <f t="shared" si="6"/>
        <v>0</v>
      </c>
      <c r="S37" s="117">
        <f t="shared" si="6"/>
        <v>0</v>
      </c>
      <c r="T37" s="117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26496.160000000003</v>
      </c>
      <c r="C38" s="62" t="s">
        <v>43</v>
      </c>
      <c r="D38" s="63">
        <f>D14+D26-D37</f>
        <v>4401</v>
      </c>
      <c r="E38" s="63">
        <f t="shared" ref="E38:T38" si="7">E14+E26-E37</f>
        <v>7315</v>
      </c>
      <c r="F38" s="64">
        <f t="shared" si="7"/>
        <v>50.03200000000038</v>
      </c>
      <c r="G38" s="64">
        <f t="shared" si="7"/>
        <v>0</v>
      </c>
      <c r="H38" s="64">
        <f t="shared" si="7"/>
        <v>2632.3900000000294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12078</v>
      </c>
      <c r="N38" s="64">
        <f t="shared" si="7"/>
        <v>35271.329999999813</v>
      </c>
      <c r="O38" s="64">
        <f t="shared" si="7"/>
        <v>0</v>
      </c>
      <c r="P38" s="63">
        <f t="shared" si="7"/>
        <v>2452</v>
      </c>
      <c r="Q38" s="118">
        <f t="shared" si="7"/>
        <v>11206.610000000037</v>
      </c>
      <c r="R38" s="118">
        <f t="shared" si="7"/>
        <v>0</v>
      </c>
      <c r="S38" s="118">
        <f t="shared" si="7"/>
        <v>60292</v>
      </c>
      <c r="T38" s="118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T38"/>
  <sheetViews>
    <sheetView rightToLeft="1" workbookViewId="0">
      <selection activeCell="G22" sqref="G22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12</v>
      </c>
      <c r="B1" s="2">
        <f>'[2]1'!B1</f>
        <v>2</v>
      </c>
      <c r="C1" s="3"/>
      <c r="D1" s="128" t="s">
        <v>0</v>
      </c>
      <c r="E1" s="129"/>
      <c r="F1" s="129"/>
      <c r="G1" s="129"/>
      <c r="H1" s="129"/>
      <c r="I1" s="129"/>
      <c r="J1" s="129"/>
      <c r="K1" s="129"/>
      <c r="L1" s="130"/>
      <c r="M1" s="148" t="s">
        <v>1</v>
      </c>
      <c r="N1" s="149"/>
      <c r="O1" s="150"/>
      <c r="P1" s="148" t="s">
        <v>2</v>
      </c>
      <c r="Q1" s="129"/>
      <c r="R1" s="130"/>
      <c r="S1" s="1" t="s">
        <v>3</v>
      </c>
      <c r="T1" s="3" t="s">
        <v>4</v>
      </c>
    </row>
    <row r="2" spans="1:20" x14ac:dyDescent="0.25">
      <c r="A2" s="122">
        <f>'[2]1'!A2:B2</f>
        <v>2024</v>
      </c>
      <c r="B2" s="123"/>
      <c r="C2" s="6"/>
      <c r="D2" s="123" t="s">
        <v>5</v>
      </c>
      <c r="E2" s="132"/>
      <c r="F2" s="132"/>
      <c r="G2" s="132"/>
      <c r="H2" s="132" t="s">
        <v>6</v>
      </c>
      <c r="I2" s="132"/>
      <c r="J2" s="132"/>
      <c r="K2" s="132"/>
      <c r="L2" s="135"/>
      <c r="M2" s="10" t="s">
        <v>5</v>
      </c>
      <c r="N2" s="132" t="s">
        <v>6</v>
      </c>
      <c r="O2" s="135"/>
      <c r="P2" s="10" t="s">
        <v>5</v>
      </c>
      <c r="Q2" s="132" t="s">
        <v>6</v>
      </c>
      <c r="R2" s="135"/>
      <c r="S2" s="134" t="s">
        <v>5</v>
      </c>
      <c r="T2" s="135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136</v>
      </c>
      <c r="D4" s="13">
        <f>'[2]11'!D38</f>
        <v>4401</v>
      </c>
      <c r="E4" s="13">
        <f>'[2]11'!E38</f>
        <v>7315</v>
      </c>
      <c r="F4" s="67">
        <f>'[2]11'!F38</f>
        <v>50.03200000000038</v>
      </c>
      <c r="G4" s="67">
        <f>'[2]11'!G38</f>
        <v>0</v>
      </c>
      <c r="H4" s="67">
        <f>'[2]11'!H38</f>
        <v>2632.3900000000294</v>
      </c>
      <c r="I4" s="67">
        <f>'[2]11'!I38</f>
        <v>115.29899999999907</v>
      </c>
      <c r="J4" s="67">
        <f>'[2]11'!J38</f>
        <v>567.0699999999963</v>
      </c>
      <c r="K4" s="67">
        <f>'[2]11'!K38</f>
        <v>1</v>
      </c>
      <c r="L4" s="67">
        <f>'[2]11'!L38</f>
        <v>3906.9500000000116</v>
      </c>
      <c r="M4" s="13">
        <f>'[2]11'!M38</f>
        <v>12078</v>
      </c>
      <c r="N4" s="67">
        <f>'[2]11'!N38</f>
        <v>35271.329999999813</v>
      </c>
      <c r="O4" s="67">
        <f>'[2]11'!O38</f>
        <v>0</v>
      </c>
      <c r="P4" s="13">
        <f>'[2]11'!P38</f>
        <v>2452</v>
      </c>
      <c r="Q4" s="67">
        <f>'[2]11'!Q38</f>
        <v>11206.610000000037</v>
      </c>
      <c r="R4" s="67">
        <f>'[2]11'!R38</f>
        <v>0</v>
      </c>
      <c r="S4" s="67">
        <f>'[2]11'!S38</f>
        <v>60292</v>
      </c>
      <c r="T4" s="67">
        <f>'[2]11'!T38</f>
        <v>18544.900000000023</v>
      </c>
    </row>
    <row r="5" spans="1:20" x14ac:dyDescent="0.25">
      <c r="A5" s="15"/>
      <c r="B5" s="16" t="s">
        <v>46</v>
      </c>
      <c r="C5" s="6">
        <f>C4+1</f>
        <v>137</v>
      </c>
      <c r="D5" s="17"/>
      <c r="E5" s="18"/>
      <c r="F5" s="19"/>
      <c r="G5" s="19"/>
      <c r="H5" s="20"/>
      <c r="I5" s="20"/>
      <c r="J5" s="20"/>
      <c r="K5" s="20"/>
      <c r="L5" s="21"/>
      <c r="M5" s="22">
        <v>6317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138</v>
      </c>
      <c r="D6" s="17"/>
      <c r="E6" s="18"/>
      <c r="F6" s="19"/>
      <c r="G6" s="19"/>
      <c r="H6" s="20"/>
      <c r="I6" s="20"/>
      <c r="J6" s="20"/>
      <c r="K6" s="20"/>
      <c r="L6" s="21"/>
      <c r="M6" s="22">
        <v>100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139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630</v>
      </c>
      <c r="Q7" s="20"/>
      <c r="R7" s="21"/>
      <c r="S7" s="23"/>
      <c r="T7" s="21"/>
    </row>
    <row r="8" spans="1:20" x14ac:dyDescent="0.25">
      <c r="A8" s="15"/>
      <c r="B8" s="16" t="s">
        <v>45</v>
      </c>
      <c r="C8" s="6">
        <f t="shared" si="0"/>
        <v>140</v>
      </c>
      <c r="D8" s="17"/>
      <c r="E8" s="18">
        <v>745</v>
      </c>
      <c r="F8" s="19"/>
      <c r="G8" s="19"/>
      <c r="H8" s="20"/>
      <c r="I8" s="20"/>
      <c r="J8" s="20"/>
      <c r="K8" s="20"/>
      <c r="L8" s="21"/>
      <c r="M8" s="22"/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 t="s">
        <v>74</v>
      </c>
      <c r="C9" s="6">
        <f t="shared" si="0"/>
        <v>141</v>
      </c>
      <c r="D9" s="17"/>
      <c r="E9" s="18"/>
      <c r="F9" s="19"/>
      <c r="G9" s="19"/>
      <c r="H9" s="20">
        <v>1000</v>
      </c>
      <c r="I9" s="20"/>
      <c r="J9" s="20"/>
      <c r="K9" s="20"/>
      <c r="L9" s="21"/>
      <c r="M9" s="22"/>
      <c r="N9" s="20"/>
      <c r="O9" s="21"/>
      <c r="P9" s="22"/>
      <c r="Q9" s="20"/>
      <c r="R9" s="21"/>
      <c r="S9" s="23"/>
      <c r="T9" s="21"/>
    </row>
    <row r="10" spans="1:20" x14ac:dyDescent="0.25">
      <c r="A10" s="15"/>
      <c r="B10" s="16" t="s">
        <v>74</v>
      </c>
      <c r="C10" s="6">
        <f t="shared" si="0"/>
        <v>142</v>
      </c>
      <c r="D10" s="17"/>
      <c r="E10" s="18"/>
      <c r="F10" s="19"/>
      <c r="G10" s="19"/>
      <c r="H10" s="20">
        <v>5979</v>
      </c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/>
      <c r="C11" s="6">
        <f t="shared" si="0"/>
        <v>143</v>
      </c>
      <c r="D11" s="17"/>
      <c r="E11" s="18"/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144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145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22"/>
      <c r="B14" s="123"/>
      <c r="C14" s="6"/>
      <c r="D14" s="31">
        <f>SUM(D4:D13)</f>
        <v>4401</v>
      </c>
      <c r="E14" s="32">
        <f t="shared" ref="E14:M14" si="1">SUM(E4:E13)</f>
        <v>8060</v>
      </c>
      <c r="F14" s="33">
        <f t="shared" si="1"/>
        <v>50.03200000000038</v>
      </c>
      <c r="G14" s="33">
        <f t="shared" si="1"/>
        <v>0</v>
      </c>
      <c r="H14" s="33">
        <f t="shared" si="1"/>
        <v>9611.3900000000285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18495</v>
      </c>
      <c r="N14" s="33">
        <f>SUM(N4:N13)</f>
        <v>35271.329999999813</v>
      </c>
      <c r="O14" s="33">
        <f t="shared" ref="O14:T14" si="2">SUM(O4:O13)</f>
        <v>0</v>
      </c>
      <c r="P14" s="32">
        <f t="shared" si="2"/>
        <v>3082</v>
      </c>
      <c r="Q14" s="33">
        <f t="shared" si="2"/>
        <v>11206.610000000037</v>
      </c>
      <c r="R14" s="33">
        <f t="shared" si="2"/>
        <v>0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48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 t="s">
        <v>19</v>
      </c>
      <c r="B16" s="16" t="s">
        <v>20</v>
      </c>
      <c r="C16" s="36">
        <f>C15+1</f>
        <v>49</v>
      </c>
      <c r="D16" s="17"/>
      <c r="E16" s="18"/>
      <c r="F16" s="19"/>
      <c r="G16" s="19"/>
      <c r="H16" s="20"/>
      <c r="I16" s="20"/>
      <c r="J16" s="20"/>
      <c r="K16" s="20"/>
      <c r="L16" s="21"/>
      <c r="M16" s="22">
        <v>-18445</v>
      </c>
      <c r="N16" s="20">
        <v>18445</v>
      </c>
      <c r="O16" s="21"/>
      <c r="P16" s="22"/>
      <c r="Q16" s="20"/>
      <c r="R16" s="21"/>
      <c r="S16" s="23"/>
      <c r="T16" s="21"/>
    </row>
    <row r="17" spans="1:20" x14ac:dyDescent="0.25">
      <c r="A17" s="15" t="s">
        <v>22</v>
      </c>
      <c r="B17" s="16" t="s">
        <v>23</v>
      </c>
      <c r="C17" s="36">
        <f t="shared" ref="C17:C25" si="3">C16+1</f>
        <v>50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>
        <v>-3082</v>
      </c>
      <c r="Q17" s="20">
        <v>3082</v>
      </c>
      <c r="R17" s="21"/>
      <c r="S17" s="23"/>
      <c r="T17" s="21"/>
    </row>
    <row r="18" spans="1:20" x14ac:dyDescent="0.25">
      <c r="A18" s="15"/>
      <c r="B18" s="16"/>
      <c r="C18" s="36">
        <f t="shared" si="3"/>
        <v>51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52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53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54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55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56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57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58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24"/>
      <c r="B26" s="125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-18445</v>
      </c>
      <c r="N26" s="47">
        <f t="shared" si="4"/>
        <v>18445</v>
      </c>
      <c r="O26" s="47">
        <f t="shared" si="4"/>
        <v>0</v>
      </c>
      <c r="P26" s="46">
        <f t="shared" si="4"/>
        <v>-3082</v>
      </c>
      <c r="Q26" s="47">
        <f t="shared" si="4"/>
        <v>3082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26" t="s">
        <v>35</v>
      </c>
      <c r="B27" s="127"/>
      <c r="C27" s="48">
        <v>145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146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125</v>
      </c>
      <c r="B29" s="16" t="s">
        <v>81</v>
      </c>
      <c r="C29" s="55">
        <f t="shared" ref="C29:C36" si="5">C28+1</f>
        <v>147</v>
      </c>
      <c r="D29" s="17">
        <v>400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/>
      <c r="B30" s="16"/>
      <c r="C30" s="55">
        <f t="shared" si="5"/>
        <v>148</v>
      </c>
      <c r="D30" s="17"/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/>
      <c r="B31" s="16"/>
      <c r="C31" s="55">
        <f t="shared" si="5"/>
        <v>149</v>
      </c>
      <c r="D31" s="17"/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/>
      <c r="B32" s="16"/>
      <c r="C32" s="55">
        <f t="shared" si="5"/>
        <v>150</v>
      </c>
      <c r="D32" s="17"/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/>
      <c r="B33" s="16"/>
      <c r="C33" s="55">
        <f t="shared" si="5"/>
        <v>151</v>
      </c>
      <c r="D33" s="17"/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/>
      <c r="B34" s="16"/>
      <c r="C34" s="55">
        <f t="shared" si="5"/>
        <v>152</v>
      </c>
      <c r="D34" s="17"/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153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154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400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50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12311.160000000002</v>
      </c>
      <c r="C38" s="62" t="s">
        <v>43</v>
      </c>
      <c r="D38" s="63">
        <f>D14+D26-D37</f>
        <v>4001</v>
      </c>
      <c r="E38" s="63">
        <f t="shared" ref="E38:T38" si="7">E14+E26-E37</f>
        <v>8060</v>
      </c>
      <c r="F38" s="64">
        <f t="shared" si="7"/>
        <v>50.03200000000038</v>
      </c>
      <c r="G38" s="64">
        <f t="shared" si="7"/>
        <v>0</v>
      </c>
      <c r="H38" s="64">
        <f t="shared" si="7"/>
        <v>9611.3900000000285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0</v>
      </c>
      <c r="N38" s="64">
        <f t="shared" si="7"/>
        <v>53716.329999999813</v>
      </c>
      <c r="O38" s="64">
        <f t="shared" si="7"/>
        <v>0</v>
      </c>
      <c r="P38" s="63">
        <f t="shared" si="7"/>
        <v>0</v>
      </c>
      <c r="Q38" s="64">
        <f t="shared" si="7"/>
        <v>14288.610000000037</v>
      </c>
      <c r="R38" s="64">
        <f t="shared" si="7"/>
        <v>0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T38"/>
  <sheetViews>
    <sheetView rightToLeft="1" workbookViewId="0">
      <selection activeCell="A20" sqref="A20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65"/>
    <col min="13" max="13" width="9.5703125" style="65" bestFit="1" customWidth="1"/>
    <col min="16" max="16" width="9.5703125" style="65" bestFit="1" customWidth="1"/>
  </cols>
  <sheetData>
    <row r="1" spans="1:20" x14ac:dyDescent="0.25">
      <c r="A1" s="1">
        <v>14</v>
      </c>
      <c r="B1" s="2">
        <f>'[2]1'!B1</f>
        <v>2</v>
      </c>
      <c r="C1" s="3"/>
      <c r="D1" s="128" t="s">
        <v>0</v>
      </c>
      <c r="E1" s="129"/>
      <c r="F1" s="129"/>
      <c r="G1" s="129"/>
      <c r="H1" s="129"/>
      <c r="I1" s="129"/>
      <c r="J1" s="129"/>
      <c r="K1" s="129"/>
      <c r="L1" s="130"/>
      <c r="M1" s="131" t="s">
        <v>1</v>
      </c>
      <c r="N1" s="129"/>
      <c r="O1" s="130"/>
      <c r="P1" s="131" t="s">
        <v>2</v>
      </c>
      <c r="Q1" s="129"/>
      <c r="R1" s="130"/>
      <c r="S1" s="1" t="s">
        <v>3</v>
      </c>
      <c r="T1" s="3" t="s">
        <v>4</v>
      </c>
    </row>
    <row r="2" spans="1:20" x14ac:dyDescent="0.25">
      <c r="A2" s="122">
        <f>'[2]1'!A2:B2</f>
        <v>2024</v>
      </c>
      <c r="B2" s="123"/>
      <c r="C2" s="6"/>
      <c r="D2" s="123" t="s">
        <v>5</v>
      </c>
      <c r="E2" s="132"/>
      <c r="F2" s="132"/>
      <c r="G2" s="132"/>
      <c r="H2" s="132" t="s">
        <v>6</v>
      </c>
      <c r="I2" s="132"/>
      <c r="J2" s="132"/>
      <c r="K2" s="132"/>
      <c r="L2" s="135"/>
      <c r="M2" s="10" t="s">
        <v>5</v>
      </c>
      <c r="N2" s="132" t="s">
        <v>6</v>
      </c>
      <c r="O2" s="135"/>
      <c r="P2" s="10" t="s">
        <v>5</v>
      </c>
      <c r="Q2" s="132" t="s">
        <v>6</v>
      </c>
      <c r="R2" s="135"/>
      <c r="S2" s="134" t="s">
        <v>5</v>
      </c>
      <c r="T2" s="135"/>
    </row>
    <row r="3" spans="1:20" x14ac:dyDescent="0.25">
      <c r="A3" s="12" t="s">
        <v>7</v>
      </c>
      <c r="B3" s="7" t="s">
        <v>8</v>
      </c>
      <c r="C3" s="6" t="s">
        <v>9</v>
      </c>
      <c r="D3" s="13" t="s">
        <v>10</v>
      </c>
      <c r="E3" s="14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6" t="s">
        <v>18</v>
      </c>
      <c r="M3" s="10" t="s">
        <v>19</v>
      </c>
      <c r="N3" s="7" t="s">
        <v>20</v>
      </c>
      <c r="O3" s="6" t="s">
        <v>21</v>
      </c>
      <c r="P3" s="10" t="s">
        <v>22</v>
      </c>
      <c r="Q3" s="7" t="s">
        <v>23</v>
      </c>
      <c r="R3" s="6" t="s">
        <v>24</v>
      </c>
      <c r="S3" s="12" t="s">
        <v>25</v>
      </c>
      <c r="T3" s="6" t="s">
        <v>26</v>
      </c>
    </row>
    <row r="4" spans="1:20" x14ac:dyDescent="0.25">
      <c r="A4" s="12" t="s">
        <v>27</v>
      </c>
      <c r="B4" s="7" t="s">
        <v>28</v>
      </c>
      <c r="C4" s="6">
        <v>142</v>
      </c>
      <c r="D4" s="13">
        <f>'[2]13'!D38</f>
        <v>4001</v>
      </c>
      <c r="E4" s="13">
        <f>'[2]13'!E38</f>
        <v>8060</v>
      </c>
      <c r="F4" s="67">
        <f>'[2]13'!F38</f>
        <v>50.03200000000038</v>
      </c>
      <c r="G4" s="67">
        <f>'[2]13'!G38</f>
        <v>0</v>
      </c>
      <c r="H4" s="67">
        <f>'[2]13'!H38</f>
        <v>9611.3900000000285</v>
      </c>
      <c r="I4" s="67">
        <f>'[2]13'!I38</f>
        <v>115.29899999999907</v>
      </c>
      <c r="J4" s="67">
        <f>'[2]13'!J38</f>
        <v>567.0699999999963</v>
      </c>
      <c r="K4" s="67">
        <f>'[2]13'!K38</f>
        <v>1</v>
      </c>
      <c r="L4" s="67">
        <f>'[2]13'!L38</f>
        <v>3906.9500000000116</v>
      </c>
      <c r="M4" s="13">
        <f>'[2]13'!M38</f>
        <v>0</v>
      </c>
      <c r="N4" s="67">
        <f>'[2]13'!N38</f>
        <v>53716.329999999813</v>
      </c>
      <c r="O4" s="67">
        <f>'[2]13'!O38</f>
        <v>0</v>
      </c>
      <c r="P4" s="13">
        <f>'[2]13'!P38</f>
        <v>0</v>
      </c>
      <c r="Q4" s="67">
        <f>'[2]13'!Q38</f>
        <v>14288.610000000037</v>
      </c>
      <c r="R4" s="67">
        <f>'[2]13'!R38</f>
        <v>0</v>
      </c>
      <c r="S4" s="67">
        <f>'[2]13'!S38</f>
        <v>60292</v>
      </c>
      <c r="T4" s="67">
        <f>'[2]13'!T38</f>
        <v>18544.900000000023</v>
      </c>
    </row>
    <row r="5" spans="1:20" x14ac:dyDescent="0.25">
      <c r="A5" s="15"/>
      <c r="B5" s="16" t="s">
        <v>46</v>
      </c>
      <c r="C5" s="6">
        <f>C4+1</f>
        <v>143</v>
      </c>
      <c r="D5" s="17"/>
      <c r="E5" s="18"/>
      <c r="F5" s="19"/>
      <c r="G5" s="19"/>
      <c r="H5" s="20"/>
      <c r="I5" s="20"/>
      <c r="J5" s="20"/>
      <c r="K5" s="20"/>
      <c r="L5" s="21"/>
      <c r="M5" s="22">
        <v>4595</v>
      </c>
      <c r="N5" s="20"/>
      <c r="O5" s="21"/>
      <c r="P5" s="22"/>
      <c r="Q5" s="20"/>
      <c r="R5" s="21"/>
      <c r="S5" s="23"/>
      <c r="T5" s="21"/>
    </row>
    <row r="6" spans="1:20" x14ac:dyDescent="0.25">
      <c r="A6" s="15"/>
      <c r="B6" s="16" t="s">
        <v>46</v>
      </c>
      <c r="C6" s="6">
        <f t="shared" ref="C6:C13" si="0">C5+1</f>
        <v>144</v>
      </c>
      <c r="D6" s="17"/>
      <c r="E6" s="18"/>
      <c r="F6" s="19"/>
      <c r="G6" s="19"/>
      <c r="H6" s="20"/>
      <c r="I6" s="20"/>
      <c r="J6" s="20"/>
      <c r="K6" s="20"/>
      <c r="L6" s="21"/>
      <c r="M6" s="22">
        <v>50</v>
      </c>
      <c r="N6" s="20"/>
      <c r="O6" s="21"/>
      <c r="P6" s="22"/>
      <c r="Q6" s="20"/>
      <c r="R6" s="21"/>
      <c r="S6" s="23"/>
      <c r="T6" s="21"/>
    </row>
    <row r="7" spans="1:20" x14ac:dyDescent="0.25">
      <c r="A7" s="15"/>
      <c r="B7" s="16" t="s">
        <v>47</v>
      </c>
      <c r="C7" s="6">
        <f t="shared" si="0"/>
        <v>145</v>
      </c>
      <c r="D7" s="17"/>
      <c r="E7" s="18"/>
      <c r="F7" s="19"/>
      <c r="G7" s="19"/>
      <c r="H7" s="20"/>
      <c r="I7" s="20"/>
      <c r="J7" s="20"/>
      <c r="K7" s="20"/>
      <c r="L7" s="21"/>
      <c r="M7" s="22"/>
      <c r="N7" s="20"/>
      <c r="O7" s="21"/>
      <c r="P7" s="22">
        <v>630</v>
      </c>
      <c r="Q7" s="20"/>
      <c r="R7" s="21"/>
      <c r="S7" s="23"/>
      <c r="T7" s="21"/>
    </row>
    <row r="8" spans="1:20" x14ac:dyDescent="0.25">
      <c r="A8" s="15"/>
      <c r="B8" s="16" t="s">
        <v>46</v>
      </c>
      <c r="C8" s="6">
        <f t="shared" si="0"/>
        <v>146</v>
      </c>
      <c r="D8" s="17"/>
      <c r="E8" s="18"/>
      <c r="F8" s="19"/>
      <c r="G8" s="19"/>
      <c r="H8" s="20"/>
      <c r="I8" s="20"/>
      <c r="J8" s="20"/>
      <c r="K8" s="20"/>
      <c r="L8" s="21"/>
      <c r="M8" s="22">
        <v>3740</v>
      </c>
      <c r="N8" s="20"/>
      <c r="O8" s="21"/>
      <c r="P8" s="22"/>
      <c r="Q8" s="20"/>
      <c r="R8" s="21"/>
      <c r="S8" s="23"/>
      <c r="T8" s="21"/>
    </row>
    <row r="9" spans="1:20" x14ac:dyDescent="0.25">
      <c r="A9" s="15"/>
      <c r="B9" s="16" t="s">
        <v>47</v>
      </c>
      <c r="C9" s="6">
        <f t="shared" si="0"/>
        <v>147</v>
      </c>
      <c r="D9" s="17"/>
      <c r="E9" s="18"/>
      <c r="F9" s="19"/>
      <c r="G9" s="19"/>
      <c r="H9" s="20"/>
      <c r="I9" s="20"/>
      <c r="J9" s="20"/>
      <c r="K9" s="20"/>
      <c r="L9" s="21"/>
      <c r="M9" s="22"/>
      <c r="N9" s="20"/>
      <c r="O9" s="21"/>
      <c r="P9" s="22">
        <v>645</v>
      </c>
      <c r="Q9" s="20"/>
      <c r="R9" s="21"/>
      <c r="S9" s="23"/>
      <c r="T9" s="21"/>
    </row>
    <row r="10" spans="1:20" x14ac:dyDescent="0.25">
      <c r="A10" s="15"/>
      <c r="B10" s="16" t="s">
        <v>30</v>
      </c>
      <c r="C10" s="6">
        <f t="shared" si="0"/>
        <v>148</v>
      </c>
      <c r="D10" s="17"/>
      <c r="E10" s="18">
        <v>176</v>
      </c>
      <c r="F10" s="19"/>
      <c r="G10" s="19"/>
      <c r="H10" s="20"/>
      <c r="I10" s="20"/>
      <c r="J10" s="20"/>
      <c r="K10" s="20"/>
      <c r="L10" s="21"/>
      <c r="M10" s="22"/>
      <c r="N10" s="20"/>
      <c r="O10" s="21"/>
      <c r="P10" s="22"/>
      <c r="Q10" s="20"/>
      <c r="R10" s="21"/>
      <c r="S10" s="23"/>
      <c r="T10" s="21"/>
    </row>
    <row r="11" spans="1:20" x14ac:dyDescent="0.25">
      <c r="A11" s="15"/>
      <c r="B11" s="16" t="s">
        <v>126</v>
      </c>
      <c r="C11" s="6">
        <f t="shared" si="0"/>
        <v>149</v>
      </c>
      <c r="D11" s="17"/>
      <c r="E11" s="18">
        <v>50</v>
      </c>
      <c r="F11" s="19"/>
      <c r="G11" s="19"/>
      <c r="H11" s="20"/>
      <c r="I11" s="20"/>
      <c r="J11" s="20"/>
      <c r="K11" s="20"/>
      <c r="L11" s="21"/>
      <c r="M11" s="22"/>
      <c r="N11" s="20"/>
      <c r="O11" s="21"/>
      <c r="P11" s="22"/>
      <c r="Q11" s="20"/>
      <c r="R11" s="21"/>
      <c r="S11" s="23"/>
      <c r="T11" s="21"/>
    </row>
    <row r="12" spans="1:20" x14ac:dyDescent="0.25">
      <c r="A12" s="15"/>
      <c r="B12" s="16"/>
      <c r="C12" s="6">
        <f t="shared" si="0"/>
        <v>150</v>
      </c>
      <c r="D12" s="17"/>
      <c r="E12" s="18"/>
      <c r="F12" s="19"/>
      <c r="G12" s="19"/>
      <c r="H12" s="20"/>
      <c r="I12" s="20"/>
      <c r="J12" s="20"/>
      <c r="K12" s="20"/>
      <c r="L12" s="21"/>
      <c r="M12" s="22"/>
      <c r="N12" s="20"/>
      <c r="O12" s="21"/>
      <c r="P12" s="22"/>
      <c r="Q12" s="20"/>
      <c r="R12" s="21"/>
      <c r="S12" s="23"/>
      <c r="T12" s="21"/>
    </row>
    <row r="13" spans="1:20" ht="15.75" thickBot="1" x14ac:dyDescent="0.3">
      <c r="A13" s="15"/>
      <c r="B13" s="16"/>
      <c r="C13" s="6">
        <f t="shared" si="0"/>
        <v>151</v>
      </c>
      <c r="D13" s="24"/>
      <c r="E13" s="25"/>
      <c r="F13" s="26"/>
      <c r="G13" s="26"/>
      <c r="H13" s="27"/>
      <c r="I13" s="27"/>
      <c r="J13" s="27"/>
      <c r="K13" s="27"/>
      <c r="L13" s="28"/>
      <c r="M13" s="29"/>
      <c r="N13" s="27"/>
      <c r="O13" s="28"/>
      <c r="P13" s="29"/>
      <c r="Q13" s="27"/>
      <c r="R13" s="28"/>
      <c r="S13" s="30"/>
      <c r="T13" s="28"/>
    </row>
    <row r="14" spans="1:20" ht="15.75" thickBot="1" x14ac:dyDescent="0.3">
      <c r="A14" s="122"/>
      <c r="B14" s="123"/>
      <c r="C14" s="6"/>
      <c r="D14" s="31">
        <f>SUM(D4:D13)</f>
        <v>4001</v>
      </c>
      <c r="E14" s="32">
        <f t="shared" ref="E14:M14" si="1">SUM(E4:E13)</f>
        <v>8286</v>
      </c>
      <c r="F14" s="33">
        <f t="shared" si="1"/>
        <v>50.03200000000038</v>
      </c>
      <c r="G14" s="33">
        <f t="shared" si="1"/>
        <v>0</v>
      </c>
      <c r="H14" s="33">
        <f t="shared" si="1"/>
        <v>9611.3900000000285</v>
      </c>
      <c r="I14" s="33">
        <f t="shared" si="1"/>
        <v>115.29899999999907</v>
      </c>
      <c r="J14" s="33">
        <f t="shared" si="1"/>
        <v>567.0699999999963</v>
      </c>
      <c r="K14" s="33">
        <f t="shared" si="1"/>
        <v>1</v>
      </c>
      <c r="L14" s="34">
        <f t="shared" si="1"/>
        <v>3906.9500000000116</v>
      </c>
      <c r="M14" s="32">
        <f t="shared" si="1"/>
        <v>8385</v>
      </c>
      <c r="N14" s="33">
        <f>SUM(N4:N13)</f>
        <v>53716.329999999813</v>
      </c>
      <c r="O14" s="33">
        <f t="shared" ref="O14:T14" si="2">SUM(O4:O13)</f>
        <v>0</v>
      </c>
      <c r="P14" s="32">
        <f t="shared" si="2"/>
        <v>1275</v>
      </c>
      <c r="Q14" s="33">
        <f t="shared" si="2"/>
        <v>14288.610000000037</v>
      </c>
      <c r="R14" s="33">
        <f t="shared" si="2"/>
        <v>0</v>
      </c>
      <c r="S14" s="33">
        <f t="shared" si="2"/>
        <v>60292</v>
      </c>
      <c r="T14" s="33">
        <f t="shared" si="2"/>
        <v>18544.900000000023</v>
      </c>
    </row>
    <row r="15" spans="1:20" x14ac:dyDescent="0.25">
      <c r="A15" s="35" t="s">
        <v>31</v>
      </c>
      <c r="B15" s="35" t="s">
        <v>32</v>
      </c>
      <c r="C15" s="36">
        <v>50</v>
      </c>
      <c r="D15" s="37"/>
      <c r="E15" s="38"/>
      <c r="F15" s="39"/>
      <c r="G15" s="39"/>
      <c r="H15" s="39"/>
      <c r="I15" s="39"/>
      <c r="J15" s="39"/>
      <c r="K15" s="39"/>
      <c r="L15" s="40"/>
      <c r="M15" s="41"/>
      <c r="N15" s="39"/>
      <c r="O15" s="40"/>
      <c r="P15" s="41"/>
      <c r="Q15" s="39"/>
      <c r="R15" s="40"/>
      <c r="S15" s="42"/>
      <c r="T15" s="40"/>
    </row>
    <row r="16" spans="1:20" x14ac:dyDescent="0.25">
      <c r="A16" s="15"/>
      <c r="B16" s="16"/>
      <c r="C16" s="36">
        <f>C15+1</f>
        <v>51</v>
      </c>
      <c r="D16" s="17"/>
      <c r="E16" s="18"/>
      <c r="F16" s="19"/>
      <c r="G16" s="19"/>
      <c r="H16" s="20"/>
      <c r="I16" s="20"/>
      <c r="J16" s="20"/>
      <c r="K16" s="20"/>
      <c r="L16" s="21"/>
      <c r="M16" s="22"/>
      <c r="N16" s="20"/>
      <c r="O16" s="21"/>
      <c r="P16" s="22"/>
      <c r="Q16" s="20"/>
      <c r="R16" s="21"/>
      <c r="S16" s="23"/>
      <c r="T16" s="21"/>
    </row>
    <row r="17" spans="1:20" x14ac:dyDescent="0.25">
      <c r="A17" s="15"/>
      <c r="B17" s="16"/>
      <c r="C17" s="36">
        <f t="shared" ref="C17:C25" si="3">C16+1</f>
        <v>52</v>
      </c>
      <c r="D17" s="17"/>
      <c r="E17" s="18"/>
      <c r="F17" s="19"/>
      <c r="G17" s="19"/>
      <c r="H17" s="20"/>
      <c r="I17" s="20"/>
      <c r="J17" s="20"/>
      <c r="K17" s="20"/>
      <c r="L17" s="21"/>
      <c r="M17" s="22"/>
      <c r="N17" s="20"/>
      <c r="O17" s="21"/>
      <c r="P17" s="22"/>
      <c r="Q17" s="20"/>
      <c r="R17" s="21"/>
      <c r="S17" s="23"/>
      <c r="T17" s="21"/>
    </row>
    <row r="18" spans="1:20" x14ac:dyDescent="0.25">
      <c r="A18" s="15"/>
      <c r="B18" s="16"/>
      <c r="C18" s="36">
        <f t="shared" si="3"/>
        <v>53</v>
      </c>
      <c r="D18" s="17"/>
      <c r="E18" s="18"/>
      <c r="F18" s="19"/>
      <c r="G18" s="19"/>
      <c r="H18" s="20"/>
      <c r="I18" s="20"/>
      <c r="J18" s="20"/>
      <c r="K18" s="20"/>
      <c r="L18" s="21"/>
      <c r="M18" s="22"/>
      <c r="N18" s="20"/>
      <c r="O18" s="21"/>
      <c r="P18" s="22"/>
      <c r="Q18" s="20"/>
      <c r="R18" s="21"/>
      <c r="S18" s="23"/>
      <c r="T18" s="21"/>
    </row>
    <row r="19" spans="1:20" x14ac:dyDescent="0.25">
      <c r="A19" s="15"/>
      <c r="B19" s="16"/>
      <c r="C19" s="36">
        <f t="shared" si="3"/>
        <v>54</v>
      </c>
      <c r="D19" s="17"/>
      <c r="E19" s="18"/>
      <c r="F19" s="19"/>
      <c r="G19" s="19"/>
      <c r="H19" s="20"/>
      <c r="I19" s="20"/>
      <c r="J19" s="20"/>
      <c r="K19" s="20"/>
      <c r="L19" s="21"/>
      <c r="M19" s="22"/>
      <c r="N19" s="20"/>
      <c r="O19" s="21"/>
      <c r="P19" s="22"/>
      <c r="Q19" s="20"/>
      <c r="R19" s="21"/>
      <c r="S19" s="23"/>
      <c r="T19" s="21"/>
    </row>
    <row r="20" spans="1:20" x14ac:dyDescent="0.25">
      <c r="A20" s="15"/>
      <c r="B20" s="16"/>
      <c r="C20" s="36">
        <f t="shared" si="3"/>
        <v>55</v>
      </c>
      <c r="D20" s="17"/>
      <c r="E20" s="18"/>
      <c r="F20" s="19"/>
      <c r="G20" s="19"/>
      <c r="H20" s="20"/>
      <c r="I20" s="20"/>
      <c r="J20" s="20"/>
      <c r="K20" s="20"/>
      <c r="L20" s="21"/>
      <c r="M20" s="22"/>
      <c r="N20" s="20"/>
      <c r="O20" s="21"/>
      <c r="P20" s="22"/>
      <c r="Q20" s="20"/>
      <c r="R20" s="21"/>
      <c r="S20" s="23"/>
      <c r="T20" s="21"/>
    </row>
    <row r="21" spans="1:20" x14ac:dyDescent="0.25">
      <c r="A21" s="15"/>
      <c r="B21" s="16"/>
      <c r="C21" s="36">
        <f t="shared" si="3"/>
        <v>56</v>
      </c>
      <c r="D21" s="17"/>
      <c r="E21" s="18"/>
      <c r="F21" s="19"/>
      <c r="G21" s="19"/>
      <c r="H21" s="20"/>
      <c r="I21" s="20"/>
      <c r="J21" s="20"/>
      <c r="K21" s="20"/>
      <c r="L21" s="21"/>
      <c r="M21" s="22"/>
      <c r="N21" s="20"/>
      <c r="O21" s="21"/>
      <c r="P21" s="22"/>
      <c r="Q21" s="20"/>
      <c r="R21" s="21"/>
      <c r="S21" s="23"/>
      <c r="T21" s="21"/>
    </row>
    <row r="22" spans="1:20" x14ac:dyDescent="0.25">
      <c r="A22" s="15"/>
      <c r="B22" s="16"/>
      <c r="C22" s="36">
        <f t="shared" si="3"/>
        <v>57</v>
      </c>
      <c r="D22" s="17"/>
      <c r="E22" s="18"/>
      <c r="F22" s="19"/>
      <c r="G22" s="19"/>
      <c r="H22" s="20"/>
      <c r="I22" s="20"/>
      <c r="J22" s="20"/>
      <c r="K22" s="20"/>
      <c r="L22" s="21"/>
      <c r="M22" s="22"/>
      <c r="N22" s="20"/>
      <c r="O22" s="21"/>
      <c r="P22" s="22"/>
      <c r="Q22" s="20"/>
      <c r="R22" s="21"/>
      <c r="S22" s="23"/>
      <c r="T22" s="21"/>
    </row>
    <row r="23" spans="1:20" x14ac:dyDescent="0.25">
      <c r="A23" s="15"/>
      <c r="B23" s="16"/>
      <c r="C23" s="36">
        <f t="shared" si="3"/>
        <v>58</v>
      </c>
      <c r="D23" s="17"/>
      <c r="E23" s="18"/>
      <c r="F23" s="19"/>
      <c r="G23" s="19"/>
      <c r="H23" s="20"/>
      <c r="I23" s="20"/>
      <c r="J23" s="20"/>
      <c r="K23" s="20"/>
      <c r="L23" s="21"/>
      <c r="M23" s="22"/>
      <c r="N23" s="20"/>
      <c r="O23" s="21"/>
      <c r="P23" s="22"/>
      <c r="Q23" s="20"/>
      <c r="R23" s="21"/>
      <c r="S23" s="23"/>
      <c r="T23" s="21"/>
    </row>
    <row r="24" spans="1:20" x14ac:dyDescent="0.25">
      <c r="A24" s="15"/>
      <c r="B24" s="16"/>
      <c r="C24" s="36">
        <f t="shared" si="3"/>
        <v>59</v>
      </c>
      <c r="D24" s="17"/>
      <c r="E24" s="18"/>
      <c r="F24" s="19"/>
      <c r="G24" s="19"/>
      <c r="H24" s="20"/>
      <c r="I24" s="20"/>
      <c r="J24" s="20"/>
      <c r="K24" s="20"/>
      <c r="L24" s="21"/>
      <c r="M24" s="22"/>
      <c r="N24" s="20"/>
      <c r="O24" s="21"/>
      <c r="P24" s="22"/>
      <c r="Q24" s="20"/>
      <c r="R24" s="21"/>
      <c r="S24" s="23"/>
      <c r="T24" s="21"/>
    </row>
    <row r="25" spans="1:20" ht="15.75" thickBot="1" x14ac:dyDescent="0.3">
      <c r="A25" s="43"/>
      <c r="B25" s="44"/>
      <c r="C25" s="36">
        <f t="shared" si="3"/>
        <v>60</v>
      </c>
      <c r="D25" s="24"/>
      <c r="E25" s="25"/>
      <c r="F25" s="26"/>
      <c r="G25" s="26"/>
      <c r="H25" s="27"/>
      <c r="I25" s="27"/>
      <c r="J25" s="27"/>
      <c r="K25" s="27"/>
      <c r="L25" s="28"/>
      <c r="M25" s="29"/>
      <c r="N25" s="27"/>
      <c r="O25" s="28"/>
      <c r="P25" s="29"/>
      <c r="Q25" s="27"/>
      <c r="R25" s="28"/>
      <c r="S25" s="30"/>
      <c r="T25" s="28"/>
    </row>
    <row r="26" spans="1:20" ht="15.75" thickBot="1" x14ac:dyDescent="0.3">
      <c r="A26" s="124"/>
      <c r="B26" s="125"/>
      <c r="C26" s="45"/>
      <c r="D26" s="46">
        <f>SUM(D15:D25)</f>
        <v>0</v>
      </c>
      <c r="E26" s="46">
        <f t="shared" ref="E26:T26" si="4">SUM(E15:E25)</f>
        <v>0</v>
      </c>
      <c r="F26" s="47">
        <f t="shared" si="4"/>
        <v>0</v>
      </c>
      <c r="G26" s="47">
        <f t="shared" si="4"/>
        <v>0</v>
      </c>
      <c r="H26" s="47">
        <f t="shared" si="4"/>
        <v>0</v>
      </c>
      <c r="I26" s="47">
        <f t="shared" si="4"/>
        <v>0</v>
      </c>
      <c r="J26" s="47">
        <f t="shared" si="4"/>
        <v>0</v>
      </c>
      <c r="K26" s="47">
        <f t="shared" si="4"/>
        <v>0</v>
      </c>
      <c r="L26" s="47">
        <f t="shared" si="4"/>
        <v>0</v>
      </c>
      <c r="M26" s="46">
        <f t="shared" si="4"/>
        <v>0</v>
      </c>
      <c r="N26" s="47">
        <f t="shared" si="4"/>
        <v>0</v>
      </c>
      <c r="O26" s="47">
        <f t="shared" si="4"/>
        <v>0</v>
      </c>
      <c r="P26" s="46">
        <f t="shared" si="4"/>
        <v>0</v>
      </c>
      <c r="Q26" s="47">
        <f t="shared" si="4"/>
        <v>0</v>
      </c>
      <c r="R26" s="47">
        <f t="shared" si="4"/>
        <v>0</v>
      </c>
      <c r="S26" s="47">
        <f t="shared" si="4"/>
        <v>0</v>
      </c>
      <c r="T26" s="47">
        <f t="shared" si="4"/>
        <v>0</v>
      </c>
    </row>
    <row r="27" spans="1:20" x14ac:dyDescent="0.25">
      <c r="A27" s="126" t="s">
        <v>35</v>
      </c>
      <c r="B27" s="127"/>
      <c r="C27" s="48">
        <v>147</v>
      </c>
      <c r="D27" s="49"/>
      <c r="E27" s="50"/>
      <c r="F27" s="51"/>
      <c r="G27" s="51"/>
      <c r="H27" s="51"/>
      <c r="I27" s="51"/>
      <c r="J27" s="51"/>
      <c r="K27" s="51"/>
      <c r="L27" s="52"/>
      <c r="M27" s="53"/>
      <c r="N27" s="51"/>
      <c r="O27" s="52"/>
      <c r="P27" s="53"/>
      <c r="Q27" s="51"/>
      <c r="R27" s="52"/>
      <c r="S27" s="54"/>
      <c r="T27" s="52"/>
    </row>
    <row r="28" spans="1:20" x14ac:dyDescent="0.25">
      <c r="A28" s="69" t="s">
        <v>70</v>
      </c>
      <c r="B28" s="70" t="s">
        <v>71</v>
      </c>
      <c r="C28" s="55">
        <f>C27+1</f>
        <v>148</v>
      </c>
      <c r="D28" s="17"/>
      <c r="E28" s="18"/>
      <c r="F28" s="19"/>
      <c r="G28" s="19"/>
      <c r="H28" s="20"/>
      <c r="I28" s="20"/>
      <c r="J28" s="20"/>
      <c r="K28" s="20"/>
      <c r="L28" s="21"/>
      <c r="M28" s="22">
        <v>50</v>
      </c>
      <c r="N28" s="20"/>
      <c r="O28" s="21"/>
      <c r="P28" s="22"/>
      <c r="Q28" s="20"/>
      <c r="R28" s="21"/>
      <c r="S28" s="23"/>
      <c r="T28" s="21"/>
    </row>
    <row r="29" spans="1:20" x14ac:dyDescent="0.25">
      <c r="A29" s="15" t="s">
        <v>127</v>
      </c>
      <c r="B29" s="16" t="s">
        <v>128</v>
      </c>
      <c r="C29" s="55">
        <f t="shared" ref="C29:C36" si="5">C28+1</f>
        <v>149</v>
      </c>
      <c r="D29" s="17">
        <v>400</v>
      </c>
      <c r="E29" s="18"/>
      <c r="F29" s="19"/>
      <c r="G29" s="19"/>
      <c r="H29" s="20"/>
      <c r="I29" s="20"/>
      <c r="J29" s="20"/>
      <c r="K29" s="20"/>
      <c r="L29" s="21"/>
      <c r="M29" s="22"/>
      <c r="N29" s="20"/>
      <c r="O29" s="21"/>
      <c r="P29" s="22"/>
      <c r="Q29" s="20"/>
      <c r="R29" s="21"/>
      <c r="S29" s="23"/>
      <c r="T29" s="21"/>
    </row>
    <row r="30" spans="1:20" x14ac:dyDescent="0.25">
      <c r="A30" s="15" t="s">
        <v>129</v>
      </c>
      <c r="B30" s="16" t="s">
        <v>130</v>
      </c>
      <c r="C30" s="55">
        <f t="shared" si="5"/>
        <v>150</v>
      </c>
      <c r="D30" s="17">
        <v>460</v>
      </c>
      <c r="E30" s="18"/>
      <c r="F30" s="19"/>
      <c r="G30" s="19"/>
      <c r="H30" s="20"/>
      <c r="I30" s="20"/>
      <c r="J30" s="20"/>
      <c r="K30" s="20"/>
      <c r="L30" s="21"/>
      <c r="M30" s="22"/>
      <c r="N30" s="20"/>
      <c r="O30" s="21"/>
      <c r="P30" s="22"/>
      <c r="Q30" s="20"/>
      <c r="R30" s="21"/>
      <c r="S30" s="23"/>
      <c r="T30" s="21"/>
    </row>
    <row r="31" spans="1:20" x14ac:dyDescent="0.25">
      <c r="A31" s="15" t="s">
        <v>131</v>
      </c>
      <c r="B31" s="16" t="s">
        <v>69</v>
      </c>
      <c r="C31" s="55">
        <f t="shared" si="5"/>
        <v>151</v>
      </c>
      <c r="D31" s="17">
        <v>920</v>
      </c>
      <c r="E31" s="18"/>
      <c r="F31" s="19"/>
      <c r="G31" s="19"/>
      <c r="H31" s="20"/>
      <c r="I31" s="20"/>
      <c r="J31" s="20"/>
      <c r="K31" s="20"/>
      <c r="L31" s="21"/>
      <c r="M31" s="22"/>
      <c r="N31" s="20"/>
      <c r="O31" s="21"/>
      <c r="P31" s="22"/>
      <c r="Q31" s="20"/>
      <c r="R31" s="21"/>
      <c r="S31" s="23"/>
      <c r="T31" s="21"/>
    </row>
    <row r="32" spans="1:20" x14ac:dyDescent="0.25">
      <c r="A32" s="15" t="s">
        <v>132</v>
      </c>
      <c r="B32" s="16" t="s">
        <v>69</v>
      </c>
      <c r="C32" s="55">
        <f t="shared" si="5"/>
        <v>152</v>
      </c>
      <c r="D32" s="17">
        <v>600</v>
      </c>
      <c r="E32" s="18"/>
      <c r="F32" s="19"/>
      <c r="G32" s="19"/>
      <c r="H32" s="20"/>
      <c r="I32" s="20"/>
      <c r="J32" s="20"/>
      <c r="K32" s="20"/>
      <c r="L32" s="21"/>
      <c r="M32" s="22"/>
      <c r="N32" s="20"/>
      <c r="O32" s="21"/>
      <c r="P32" s="22"/>
      <c r="Q32" s="20"/>
      <c r="R32" s="21"/>
      <c r="S32" s="23"/>
      <c r="T32" s="21"/>
    </row>
    <row r="33" spans="1:20" x14ac:dyDescent="0.25">
      <c r="A33" s="15" t="s">
        <v>133</v>
      </c>
      <c r="B33" s="16" t="s">
        <v>134</v>
      </c>
      <c r="C33" s="55">
        <f t="shared" si="5"/>
        <v>153</v>
      </c>
      <c r="D33" s="17">
        <v>500</v>
      </c>
      <c r="E33" s="18"/>
      <c r="F33" s="19"/>
      <c r="G33" s="19"/>
      <c r="H33" s="20"/>
      <c r="I33" s="20"/>
      <c r="J33" s="20"/>
      <c r="K33" s="20"/>
      <c r="L33" s="21"/>
      <c r="M33" s="22"/>
      <c r="N33" s="20"/>
      <c r="O33" s="21"/>
      <c r="P33" s="22"/>
      <c r="Q33" s="20"/>
      <c r="R33" s="21"/>
      <c r="S33" s="23"/>
      <c r="T33" s="21"/>
    </row>
    <row r="34" spans="1:20" x14ac:dyDescent="0.25">
      <c r="A34" s="15" t="s">
        <v>135</v>
      </c>
      <c r="B34" s="16" t="s">
        <v>136</v>
      </c>
      <c r="C34" s="55">
        <f t="shared" si="5"/>
        <v>154</v>
      </c>
      <c r="D34" s="17">
        <v>150</v>
      </c>
      <c r="E34" s="18"/>
      <c r="F34" s="19"/>
      <c r="G34" s="19"/>
      <c r="H34" s="20"/>
      <c r="I34" s="20"/>
      <c r="J34" s="20"/>
      <c r="K34" s="20"/>
      <c r="L34" s="21"/>
      <c r="M34" s="22"/>
      <c r="N34" s="20"/>
      <c r="O34" s="21"/>
      <c r="P34" s="22"/>
      <c r="Q34" s="20"/>
      <c r="R34" s="21"/>
      <c r="S34" s="23"/>
      <c r="T34" s="21"/>
    </row>
    <row r="35" spans="1:20" x14ac:dyDescent="0.25">
      <c r="A35" s="15"/>
      <c r="B35" s="16"/>
      <c r="C35" s="55">
        <f t="shared" si="5"/>
        <v>155</v>
      </c>
      <c r="D35" s="17"/>
      <c r="E35" s="18"/>
      <c r="F35" s="19"/>
      <c r="G35" s="19"/>
      <c r="H35" s="20"/>
      <c r="I35" s="20"/>
      <c r="J35" s="20"/>
      <c r="K35" s="20"/>
      <c r="L35" s="21"/>
      <c r="M35" s="22"/>
      <c r="N35" s="20"/>
      <c r="O35" s="21"/>
      <c r="P35" s="22"/>
      <c r="Q35" s="20"/>
      <c r="R35" s="21"/>
      <c r="S35" s="23"/>
      <c r="T35" s="21"/>
    </row>
    <row r="36" spans="1:20" x14ac:dyDescent="0.25">
      <c r="A36" s="15"/>
      <c r="B36" s="16"/>
      <c r="C36" s="55">
        <f t="shared" si="5"/>
        <v>156</v>
      </c>
      <c r="D36" s="17"/>
      <c r="E36" s="18"/>
      <c r="F36" s="19"/>
      <c r="G36" s="19"/>
      <c r="H36" s="20"/>
      <c r="I36" s="20"/>
      <c r="J36" s="20"/>
      <c r="K36" s="20"/>
      <c r="L36" s="21"/>
      <c r="M36" s="22"/>
      <c r="N36" s="20"/>
      <c r="O36" s="21"/>
      <c r="P36" s="22"/>
      <c r="Q36" s="20"/>
      <c r="R36" s="21"/>
      <c r="S36" s="23"/>
      <c r="T36" s="21"/>
    </row>
    <row r="37" spans="1:20" x14ac:dyDescent="0.25">
      <c r="A37" s="56"/>
      <c r="B37" s="57"/>
      <c r="C37" s="55"/>
      <c r="D37" s="58">
        <f>SUM(D27:D36)</f>
        <v>3030</v>
      </c>
      <c r="E37" s="58">
        <f t="shared" ref="E37:T37" si="6">SUM(E27:E36)</f>
        <v>0</v>
      </c>
      <c r="F37" s="59">
        <f t="shared" si="6"/>
        <v>0</v>
      </c>
      <c r="G37" s="59">
        <f t="shared" si="6"/>
        <v>0</v>
      </c>
      <c r="H37" s="59">
        <f t="shared" si="6"/>
        <v>0</v>
      </c>
      <c r="I37" s="59">
        <f t="shared" si="6"/>
        <v>0</v>
      </c>
      <c r="J37" s="59">
        <f t="shared" si="6"/>
        <v>0</v>
      </c>
      <c r="K37" s="59">
        <f t="shared" si="6"/>
        <v>0</v>
      </c>
      <c r="L37" s="59">
        <f t="shared" si="6"/>
        <v>0</v>
      </c>
      <c r="M37" s="58">
        <f t="shared" si="6"/>
        <v>50</v>
      </c>
      <c r="N37" s="59">
        <f t="shared" si="6"/>
        <v>0</v>
      </c>
      <c r="O37" s="59">
        <f t="shared" si="6"/>
        <v>0</v>
      </c>
      <c r="P37" s="58">
        <f t="shared" si="6"/>
        <v>0</v>
      </c>
      <c r="Q37" s="59">
        <f t="shared" si="6"/>
        <v>0</v>
      </c>
      <c r="R37" s="59">
        <f t="shared" si="6"/>
        <v>0</v>
      </c>
      <c r="S37" s="59">
        <f t="shared" si="6"/>
        <v>0</v>
      </c>
      <c r="T37" s="59">
        <f t="shared" si="6"/>
        <v>0</v>
      </c>
    </row>
    <row r="38" spans="1:20" ht="15.75" thickBot="1" x14ac:dyDescent="0.3">
      <c r="A38" s="60" t="s">
        <v>42</v>
      </c>
      <c r="B38" s="61">
        <f>D38+E38+F38*5+G38*3.5+M38+P38</f>
        <v>19117.160000000003</v>
      </c>
      <c r="C38" s="62" t="s">
        <v>43</v>
      </c>
      <c r="D38" s="63">
        <f>D14+D26-D37</f>
        <v>971</v>
      </c>
      <c r="E38" s="63">
        <f t="shared" ref="E38:T38" si="7">E14+E26-E37</f>
        <v>8286</v>
      </c>
      <c r="F38" s="64">
        <f t="shared" si="7"/>
        <v>50.03200000000038</v>
      </c>
      <c r="G38" s="64">
        <f t="shared" si="7"/>
        <v>0</v>
      </c>
      <c r="H38" s="64">
        <f t="shared" si="7"/>
        <v>9611.3900000000285</v>
      </c>
      <c r="I38" s="64">
        <f t="shared" si="7"/>
        <v>115.29899999999907</v>
      </c>
      <c r="J38" s="64">
        <f t="shared" si="7"/>
        <v>567.0699999999963</v>
      </c>
      <c r="K38" s="64">
        <f t="shared" si="7"/>
        <v>1</v>
      </c>
      <c r="L38" s="64">
        <f t="shared" si="7"/>
        <v>3906.9500000000116</v>
      </c>
      <c r="M38" s="63">
        <f t="shared" si="7"/>
        <v>8335</v>
      </c>
      <c r="N38" s="64">
        <f t="shared" si="7"/>
        <v>53716.329999999813</v>
      </c>
      <c r="O38" s="64">
        <f t="shared" si="7"/>
        <v>0</v>
      </c>
      <c r="P38" s="63">
        <f t="shared" si="7"/>
        <v>1275</v>
      </c>
      <c r="Q38" s="64">
        <f t="shared" si="7"/>
        <v>14288.610000000037</v>
      </c>
      <c r="R38" s="64">
        <f t="shared" si="7"/>
        <v>0</v>
      </c>
      <c r="S38" s="64">
        <f t="shared" si="7"/>
        <v>60292</v>
      </c>
      <c r="T38" s="64">
        <f t="shared" si="7"/>
        <v>18544.900000000023</v>
      </c>
    </row>
  </sheetData>
  <mergeCells count="12">
    <mergeCell ref="S2:T2"/>
    <mergeCell ref="A14:B14"/>
    <mergeCell ref="A26:B26"/>
    <mergeCell ref="A27:B27"/>
    <mergeCell ref="D1:L1"/>
    <mergeCell ref="M1:O1"/>
    <mergeCell ref="P1:R1"/>
    <mergeCell ref="A2:B2"/>
    <mergeCell ref="D2:G2"/>
    <mergeCell ref="H2:L2"/>
    <mergeCell ref="N2:O2"/>
    <mergeCell ref="Q2:R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"/>
  <sheetViews>
    <sheetView rightToLeft="1" workbookViewId="0">
      <selection activeCell="I30" sqref="I30"/>
    </sheetView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"/>
  <sheetViews>
    <sheetView rightToLeft="1" workbookViewId="0">
      <selection activeCell="K28" sqref="K2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>
      <selection activeCell="L33" sqref="L33"/>
    </sheetView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5C0FC-E123-4601-8E80-B51732878737}">
  <dimension ref="A1"/>
  <sheetViews>
    <sheetView rightToLeft="1" workbookViewId="0">
      <selection activeCell="K35" sqref="K35"/>
    </sheetView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2024-02-15T06:22:13Z</dcterms:modified>
</cp:coreProperties>
</file>