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056A9394-F684-4811-BD6F-0B784905B949}" xr6:coauthVersionLast="47" xr6:coauthVersionMax="47" xr10:uidLastSave="{00000000-0000-0000-0000-000000000000}"/>
  <bookViews>
    <workbookView xWindow="-120" yWindow="-120" windowWidth="29040" windowHeight="15840" tabRatio="867" activeTab="28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9" i="29" l="1"/>
  <c r="S39" i="29"/>
  <c r="R39" i="29"/>
  <c r="Q39" i="29"/>
  <c r="P39" i="29"/>
  <c r="O39" i="29"/>
  <c r="N39" i="29"/>
  <c r="M39" i="29"/>
  <c r="L39" i="29"/>
  <c r="K39" i="29"/>
  <c r="J39" i="29"/>
  <c r="I39" i="29"/>
  <c r="H39" i="29"/>
  <c r="G39" i="29"/>
  <c r="F39" i="29"/>
  <c r="E39" i="29"/>
  <c r="D39" i="29"/>
  <c r="C31" i="29"/>
  <c r="C32" i="29" s="1"/>
  <c r="C33" i="29" s="1"/>
  <c r="C34" i="29" s="1"/>
  <c r="C35" i="29" s="1"/>
  <c r="C36" i="29" s="1"/>
  <c r="C37" i="29" s="1"/>
  <c r="C38" i="29" s="1"/>
  <c r="C30" i="29"/>
  <c r="T28" i="29"/>
  <c r="S28" i="29"/>
  <c r="R28" i="29"/>
  <c r="Q28" i="29"/>
  <c r="P28" i="29"/>
  <c r="O28" i="29"/>
  <c r="N28" i="29"/>
  <c r="M28" i="29"/>
  <c r="L28" i="29"/>
  <c r="K28" i="29"/>
  <c r="J28" i="29"/>
  <c r="I28" i="29"/>
  <c r="H28" i="29"/>
  <c r="G28" i="29"/>
  <c r="F28" i="29"/>
  <c r="E28" i="29"/>
  <c r="D28" i="29"/>
  <c r="C18" i="29"/>
  <c r="C19" i="29" s="1"/>
  <c r="C20" i="29" s="1"/>
  <c r="C21" i="29" s="1"/>
  <c r="C22" i="29" s="1"/>
  <c r="C23" i="29" s="1"/>
  <c r="C24" i="29" s="1"/>
  <c r="C25" i="29" s="1"/>
  <c r="C26" i="29" s="1"/>
  <c r="C27" i="29" s="1"/>
  <c r="R16" i="29"/>
  <c r="R40" i="29" s="1"/>
  <c r="Q16" i="29"/>
  <c r="Q40" i="29" s="1"/>
  <c r="P16" i="29"/>
  <c r="P40" i="29" s="1"/>
  <c r="O16" i="29"/>
  <c r="O40" i="29" s="1"/>
  <c r="N16" i="29"/>
  <c r="N40" i="29" s="1"/>
  <c r="M16" i="29"/>
  <c r="M40" i="29" s="1"/>
  <c r="L16" i="29"/>
  <c r="L40" i="29" s="1"/>
  <c r="C5" i="29"/>
  <c r="C6" i="29" s="1"/>
  <c r="C7" i="29" s="1"/>
  <c r="C8" i="29" s="1"/>
  <c r="C9" i="29" s="1"/>
  <c r="C10" i="29" s="1"/>
  <c r="C11" i="29" s="1"/>
  <c r="C12" i="29" s="1"/>
  <c r="C13" i="29" s="1"/>
  <c r="C14" i="29" s="1"/>
  <c r="C15" i="29" s="1"/>
  <c r="T4" i="29"/>
  <c r="T16" i="29" s="1"/>
  <c r="T40" i="29" s="1"/>
  <c r="S4" i="29"/>
  <c r="S16" i="29" s="1"/>
  <c r="S40" i="29" s="1"/>
  <c r="R4" i="29"/>
  <c r="Q4" i="29"/>
  <c r="P4" i="29"/>
  <c r="O4" i="29"/>
  <c r="N4" i="29"/>
  <c r="M4" i="29"/>
  <c r="L4" i="29"/>
  <c r="K4" i="29"/>
  <c r="K16" i="29" s="1"/>
  <c r="K40" i="29" s="1"/>
  <c r="J4" i="29"/>
  <c r="J16" i="29" s="1"/>
  <c r="J40" i="29" s="1"/>
  <c r="I4" i="29"/>
  <c r="I16" i="29" s="1"/>
  <c r="I40" i="29" s="1"/>
  <c r="H4" i="29"/>
  <c r="H16" i="29" s="1"/>
  <c r="H40" i="29" s="1"/>
  <c r="G4" i="29"/>
  <c r="G16" i="29" s="1"/>
  <c r="G40" i="29" s="1"/>
  <c r="F4" i="29"/>
  <c r="F16" i="29" s="1"/>
  <c r="F40" i="29" s="1"/>
  <c r="E4" i="29"/>
  <c r="E16" i="29" s="1"/>
  <c r="E40" i="29" s="1"/>
  <c r="D4" i="29"/>
  <c r="D16" i="29" s="1"/>
  <c r="D40" i="29" s="1"/>
  <c r="B40" i="29" s="1"/>
  <c r="A2" i="29"/>
  <c r="B1" i="29"/>
  <c r="T37" i="28"/>
  <c r="S37" i="28"/>
  <c r="R37" i="28"/>
  <c r="Q37" i="28"/>
  <c r="P37" i="28"/>
  <c r="O37" i="28"/>
  <c r="N37" i="28"/>
  <c r="M37" i="28"/>
  <c r="L37" i="28"/>
  <c r="K37" i="28"/>
  <c r="J37" i="28"/>
  <c r="I37" i="28"/>
  <c r="H37" i="28"/>
  <c r="G37" i="28"/>
  <c r="F37" i="28"/>
  <c r="E37" i="28"/>
  <c r="D37" i="28"/>
  <c r="C29" i="28"/>
  <c r="C30" i="28" s="1"/>
  <c r="C31" i="28" s="1"/>
  <c r="C32" i="28" s="1"/>
  <c r="C33" i="28" s="1"/>
  <c r="C34" i="28" s="1"/>
  <c r="C35" i="28" s="1"/>
  <c r="C36" i="28" s="1"/>
  <c r="C28" i="28"/>
  <c r="T26" i="28"/>
  <c r="S26" i="28"/>
  <c r="R26" i="28"/>
  <c r="Q26" i="28"/>
  <c r="P26" i="28"/>
  <c r="O26" i="28"/>
  <c r="N26" i="28"/>
  <c r="M26" i="28"/>
  <c r="L26" i="28"/>
  <c r="K26" i="28"/>
  <c r="J26" i="28"/>
  <c r="I26" i="28"/>
  <c r="H26" i="28"/>
  <c r="G26" i="28"/>
  <c r="F26" i="28"/>
  <c r="E26" i="28"/>
  <c r="D26" i="28"/>
  <c r="C16" i="28"/>
  <c r="C17" i="28" s="1"/>
  <c r="C18" i="28" s="1"/>
  <c r="C19" i="28" s="1"/>
  <c r="C20" i="28" s="1"/>
  <c r="C21" i="28" s="1"/>
  <c r="C22" i="28" s="1"/>
  <c r="C23" i="28" s="1"/>
  <c r="C24" i="28" s="1"/>
  <c r="C25" i="28" s="1"/>
  <c r="Q14" i="28"/>
  <c r="Q38" i="28" s="1"/>
  <c r="P14" i="28"/>
  <c r="P38" i="28" s="1"/>
  <c r="O14" i="28"/>
  <c r="O38" i="28" s="1"/>
  <c r="N14" i="28"/>
  <c r="N38" i="28" s="1"/>
  <c r="M14" i="28"/>
  <c r="M38" i="28" s="1"/>
  <c r="L14" i="28"/>
  <c r="L38" i="28" s="1"/>
  <c r="C6" i="28"/>
  <c r="C7" i="28" s="1"/>
  <c r="C8" i="28" s="1"/>
  <c r="C9" i="28" s="1"/>
  <c r="C10" i="28" s="1"/>
  <c r="C11" i="28" s="1"/>
  <c r="C12" i="28" s="1"/>
  <c r="C13" i="28" s="1"/>
  <c r="C5" i="28"/>
  <c r="T4" i="28"/>
  <c r="T14" i="28" s="1"/>
  <c r="T38" i="28" s="1"/>
  <c r="S4" i="28"/>
  <c r="S14" i="28" s="1"/>
  <c r="S38" i="28" s="1"/>
  <c r="R4" i="28"/>
  <c r="R14" i="28" s="1"/>
  <c r="R38" i="28" s="1"/>
  <c r="Q4" i="28"/>
  <c r="P4" i="28"/>
  <c r="O4" i="28"/>
  <c r="N4" i="28"/>
  <c r="M4" i="28"/>
  <c r="L4" i="28"/>
  <c r="K4" i="28"/>
  <c r="K14" i="28" s="1"/>
  <c r="K38" i="28" s="1"/>
  <c r="J4" i="28"/>
  <c r="J14" i="28" s="1"/>
  <c r="J38" i="28" s="1"/>
  <c r="I4" i="28"/>
  <c r="I14" i="28" s="1"/>
  <c r="I38" i="28" s="1"/>
  <c r="H4" i="28"/>
  <c r="H14" i="28" s="1"/>
  <c r="H38" i="28" s="1"/>
  <c r="G4" i="28"/>
  <c r="G14" i="28" s="1"/>
  <c r="G38" i="28" s="1"/>
  <c r="F4" i="28"/>
  <c r="F14" i="28" s="1"/>
  <c r="F38" i="28" s="1"/>
  <c r="E4" i="28"/>
  <c r="E14" i="28" s="1"/>
  <c r="E38" i="28" s="1"/>
  <c r="D4" i="28"/>
  <c r="D14" i="28" s="1"/>
  <c r="D38" i="28" s="1"/>
  <c r="B38" i="28" s="1"/>
  <c r="A2" i="28"/>
  <c r="B1" i="28"/>
  <c r="P39" i="27"/>
  <c r="T38" i="27"/>
  <c r="S38" i="27"/>
  <c r="R38" i="27"/>
  <c r="Q38" i="27"/>
  <c r="P38" i="27"/>
  <c r="O38" i="27"/>
  <c r="N38" i="27"/>
  <c r="M38" i="27"/>
  <c r="L38" i="27"/>
  <c r="K38" i="27"/>
  <c r="J38" i="27"/>
  <c r="I38" i="27"/>
  <c r="H38" i="27"/>
  <c r="G38" i="27"/>
  <c r="F38" i="27"/>
  <c r="E38" i="27"/>
  <c r="D38" i="27"/>
  <c r="C28" i="27"/>
  <c r="C29" i="27" s="1"/>
  <c r="C30" i="27" s="1"/>
  <c r="C31" i="27" s="1"/>
  <c r="C32" i="27" s="1"/>
  <c r="C33" i="27" s="1"/>
  <c r="C34" i="27" s="1"/>
  <c r="C35" i="27" s="1"/>
  <c r="C36" i="27" s="1"/>
  <c r="C37" i="27" s="1"/>
  <c r="T26" i="27"/>
  <c r="S26" i="27"/>
  <c r="R26" i="27"/>
  <c r="Q26" i="27"/>
  <c r="P26" i="27"/>
  <c r="O26" i="27"/>
  <c r="N26" i="27"/>
  <c r="M26" i="27"/>
  <c r="L26" i="27"/>
  <c r="K26" i="27"/>
  <c r="J26" i="27"/>
  <c r="I26" i="27"/>
  <c r="H26" i="27"/>
  <c r="G26" i="27"/>
  <c r="F26" i="27"/>
  <c r="E26" i="27"/>
  <c r="D26" i="27"/>
  <c r="C16" i="27"/>
  <c r="C17" i="27" s="1"/>
  <c r="C18" i="27" s="1"/>
  <c r="C19" i="27" s="1"/>
  <c r="C20" i="27" s="1"/>
  <c r="C21" i="27" s="1"/>
  <c r="C22" i="27" s="1"/>
  <c r="C23" i="27" s="1"/>
  <c r="C24" i="27" s="1"/>
  <c r="C25" i="27" s="1"/>
  <c r="P14" i="27"/>
  <c r="O14" i="27"/>
  <c r="O39" i="27" s="1"/>
  <c r="N14" i="27"/>
  <c r="N39" i="27" s="1"/>
  <c r="M14" i="27"/>
  <c r="M39" i="27" s="1"/>
  <c r="K14" i="27"/>
  <c r="K39" i="27" s="1"/>
  <c r="J14" i="27"/>
  <c r="J39" i="27" s="1"/>
  <c r="I14" i="27"/>
  <c r="I39" i="27" s="1"/>
  <c r="H14" i="27"/>
  <c r="H39" i="27" s="1"/>
  <c r="C5" i="27"/>
  <c r="C6" i="27" s="1"/>
  <c r="C7" i="27" s="1"/>
  <c r="C8" i="27" s="1"/>
  <c r="C9" i="27" s="1"/>
  <c r="C10" i="27" s="1"/>
  <c r="C11" i="27" s="1"/>
  <c r="C12" i="27" s="1"/>
  <c r="C13" i="27" s="1"/>
  <c r="T4" i="27"/>
  <c r="T14" i="27" s="1"/>
  <c r="T39" i="27" s="1"/>
  <c r="S4" i="27"/>
  <c r="S14" i="27" s="1"/>
  <c r="S39" i="27" s="1"/>
  <c r="R4" i="27"/>
  <c r="R14" i="27" s="1"/>
  <c r="R39" i="27" s="1"/>
  <c r="Q4" i="27"/>
  <c r="Q14" i="27" s="1"/>
  <c r="Q39" i="27" s="1"/>
  <c r="P4" i="27"/>
  <c r="O4" i="27"/>
  <c r="N4" i="27"/>
  <c r="M4" i="27"/>
  <c r="L4" i="27"/>
  <c r="L14" i="27" s="1"/>
  <c r="L39" i="27" s="1"/>
  <c r="K4" i="27"/>
  <c r="J4" i="27"/>
  <c r="I4" i="27"/>
  <c r="H4" i="27"/>
  <c r="G4" i="27"/>
  <c r="G14" i="27" s="1"/>
  <c r="G39" i="27" s="1"/>
  <c r="F4" i="27"/>
  <c r="F14" i="27" s="1"/>
  <c r="F39" i="27" s="1"/>
  <c r="E4" i="27"/>
  <c r="E14" i="27" s="1"/>
  <c r="E39" i="27" s="1"/>
  <c r="D4" i="27"/>
  <c r="D14" i="27" s="1"/>
  <c r="D39" i="27" s="1"/>
  <c r="A2" i="27"/>
  <c r="B1" i="27"/>
  <c r="T37" i="26"/>
  <c r="S37" i="26"/>
  <c r="R37" i="26"/>
  <c r="Q37" i="26"/>
  <c r="P37" i="26"/>
  <c r="O37" i="26"/>
  <c r="N37" i="26"/>
  <c r="M37" i="26"/>
  <c r="L37" i="26"/>
  <c r="K37" i="26"/>
  <c r="J37" i="26"/>
  <c r="I37" i="26"/>
  <c r="H37" i="26"/>
  <c r="G37" i="26"/>
  <c r="F37" i="26"/>
  <c r="E37" i="26"/>
  <c r="D37" i="26"/>
  <c r="C28" i="26"/>
  <c r="C29" i="26" s="1"/>
  <c r="C30" i="26" s="1"/>
  <c r="C31" i="26" s="1"/>
  <c r="C32" i="26" s="1"/>
  <c r="C33" i="26" s="1"/>
  <c r="C34" i="26" s="1"/>
  <c r="C35" i="26" s="1"/>
  <c r="C36" i="26" s="1"/>
  <c r="T26" i="26"/>
  <c r="S26" i="26"/>
  <c r="R26" i="26"/>
  <c r="Q26" i="26"/>
  <c r="P26" i="26"/>
  <c r="O26" i="26"/>
  <c r="N26" i="26"/>
  <c r="M26" i="26"/>
  <c r="L26" i="26"/>
  <c r="K26" i="26"/>
  <c r="J26" i="26"/>
  <c r="I26" i="26"/>
  <c r="H26" i="26"/>
  <c r="G26" i="26"/>
  <c r="F26" i="26"/>
  <c r="E26" i="26"/>
  <c r="D26" i="26"/>
  <c r="C16" i="26"/>
  <c r="C17" i="26" s="1"/>
  <c r="C18" i="26" s="1"/>
  <c r="C19" i="26" s="1"/>
  <c r="C20" i="26" s="1"/>
  <c r="C21" i="26" s="1"/>
  <c r="C22" i="26" s="1"/>
  <c r="C23" i="26" s="1"/>
  <c r="C24" i="26" s="1"/>
  <c r="C25" i="26" s="1"/>
  <c r="P14" i="26"/>
  <c r="P38" i="26" s="1"/>
  <c r="O14" i="26"/>
  <c r="O38" i="26" s="1"/>
  <c r="N14" i="26"/>
  <c r="N38" i="26" s="1"/>
  <c r="M14" i="26"/>
  <c r="M38" i="26" s="1"/>
  <c r="L14" i="26"/>
  <c r="L38" i="26" s="1"/>
  <c r="C6" i="26"/>
  <c r="C7" i="26" s="1"/>
  <c r="C8" i="26" s="1"/>
  <c r="C9" i="26" s="1"/>
  <c r="C10" i="26" s="1"/>
  <c r="C11" i="26" s="1"/>
  <c r="C12" i="26" s="1"/>
  <c r="C13" i="26" s="1"/>
  <c r="C5" i="26"/>
  <c r="T4" i="26"/>
  <c r="T14" i="26" s="1"/>
  <c r="T38" i="26" s="1"/>
  <c r="S4" i="26"/>
  <c r="S14" i="26" s="1"/>
  <c r="S38" i="26" s="1"/>
  <c r="R4" i="26"/>
  <c r="R14" i="26" s="1"/>
  <c r="R38" i="26" s="1"/>
  <c r="Q4" i="26"/>
  <c r="Q14" i="26" s="1"/>
  <c r="Q38" i="26" s="1"/>
  <c r="P4" i="26"/>
  <c r="O4" i="26"/>
  <c r="N4" i="26"/>
  <c r="M4" i="26"/>
  <c r="L4" i="26"/>
  <c r="K4" i="26"/>
  <c r="K14" i="26" s="1"/>
  <c r="K38" i="26" s="1"/>
  <c r="J4" i="26"/>
  <c r="J14" i="26" s="1"/>
  <c r="J38" i="26" s="1"/>
  <c r="I4" i="26"/>
  <c r="I14" i="26" s="1"/>
  <c r="I38" i="26" s="1"/>
  <c r="H4" i="26"/>
  <c r="H14" i="26" s="1"/>
  <c r="H38" i="26" s="1"/>
  <c r="G4" i="26"/>
  <c r="G14" i="26" s="1"/>
  <c r="G38" i="26" s="1"/>
  <c r="F4" i="26"/>
  <c r="F14" i="26" s="1"/>
  <c r="F38" i="26" s="1"/>
  <c r="E4" i="26"/>
  <c r="E14" i="26" s="1"/>
  <c r="E38" i="26" s="1"/>
  <c r="D4" i="26"/>
  <c r="D14" i="26" s="1"/>
  <c r="D38" i="26" s="1"/>
  <c r="B38" i="26" s="1"/>
  <c r="A2" i="26"/>
  <c r="B1" i="26"/>
  <c r="B39" i="27" l="1"/>
  <c r="T37" i="32" l="1"/>
  <c r="S37" i="32"/>
  <c r="R37" i="32"/>
  <c r="Q37" i="32"/>
  <c r="P37" i="32"/>
  <c r="O37" i="32"/>
  <c r="N37" i="32"/>
  <c r="M37" i="32"/>
  <c r="L37" i="32"/>
  <c r="K37" i="32"/>
  <c r="J37" i="32"/>
  <c r="I37" i="32"/>
  <c r="H37" i="32"/>
  <c r="G37" i="32"/>
  <c r="F37" i="32"/>
  <c r="E37" i="32"/>
  <c r="D37" i="32"/>
  <c r="C28" i="32"/>
  <c r="C29" i="32" s="1"/>
  <c r="C30" i="32" s="1"/>
  <c r="C31" i="32" s="1"/>
  <c r="C32" i="32" s="1"/>
  <c r="C33" i="32" s="1"/>
  <c r="C34" i="32" s="1"/>
  <c r="C35" i="32" s="1"/>
  <c r="C36" i="32" s="1"/>
  <c r="T26" i="32"/>
  <c r="S26" i="32"/>
  <c r="R26" i="32"/>
  <c r="Q26" i="32"/>
  <c r="P26" i="32"/>
  <c r="O26" i="32"/>
  <c r="N26" i="32"/>
  <c r="M26" i="32"/>
  <c r="L26" i="32"/>
  <c r="K26" i="32"/>
  <c r="J26" i="32"/>
  <c r="I26" i="32"/>
  <c r="H26" i="32"/>
  <c r="G26" i="32"/>
  <c r="F26" i="32"/>
  <c r="E26" i="32"/>
  <c r="D26" i="32"/>
  <c r="C16" i="32"/>
  <c r="C17" i="32" s="1"/>
  <c r="C18" i="32" s="1"/>
  <c r="C19" i="32" s="1"/>
  <c r="C20" i="32" s="1"/>
  <c r="C21" i="32" s="1"/>
  <c r="C22" i="32" s="1"/>
  <c r="C23" i="32" s="1"/>
  <c r="C24" i="32" s="1"/>
  <c r="C25" i="32" s="1"/>
  <c r="M14" i="32"/>
  <c r="M38" i="32" s="1"/>
  <c r="L14" i="32"/>
  <c r="L38" i="32" s="1"/>
  <c r="C6" i="32"/>
  <c r="C7" i="32" s="1"/>
  <c r="C8" i="32" s="1"/>
  <c r="C9" i="32" s="1"/>
  <c r="C10" i="32" s="1"/>
  <c r="C11" i="32" s="1"/>
  <c r="C12" i="32" s="1"/>
  <c r="C13" i="32" s="1"/>
  <c r="C5" i="32"/>
  <c r="T4" i="32"/>
  <c r="T14" i="32" s="1"/>
  <c r="T38" i="32" s="1"/>
  <c r="S4" i="32"/>
  <c r="S14" i="32" s="1"/>
  <c r="S38" i="32" s="1"/>
  <c r="R4" i="32"/>
  <c r="R14" i="32" s="1"/>
  <c r="R38" i="32" s="1"/>
  <c r="Q4" i="32"/>
  <c r="Q14" i="32" s="1"/>
  <c r="Q38" i="32" s="1"/>
  <c r="P4" i="32"/>
  <c r="P14" i="32" s="1"/>
  <c r="P38" i="32" s="1"/>
  <c r="O4" i="32"/>
  <c r="O14" i="32" s="1"/>
  <c r="O38" i="32" s="1"/>
  <c r="N4" i="32"/>
  <c r="N14" i="32" s="1"/>
  <c r="N38" i="32" s="1"/>
  <c r="M4" i="32"/>
  <c r="L4" i="32"/>
  <c r="K4" i="32"/>
  <c r="K14" i="32" s="1"/>
  <c r="K38" i="32" s="1"/>
  <c r="J4" i="32"/>
  <c r="J14" i="32" s="1"/>
  <c r="J38" i="32" s="1"/>
  <c r="I4" i="32"/>
  <c r="I14" i="32" s="1"/>
  <c r="I38" i="32" s="1"/>
  <c r="H4" i="32"/>
  <c r="H14" i="32" s="1"/>
  <c r="H38" i="32" s="1"/>
  <c r="G4" i="32"/>
  <c r="G14" i="32" s="1"/>
  <c r="G38" i="32" s="1"/>
  <c r="F4" i="32"/>
  <c r="F14" i="32" s="1"/>
  <c r="F38" i="32" s="1"/>
  <c r="E4" i="32"/>
  <c r="E14" i="32" s="1"/>
  <c r="E38" i="32" s="1"/>
  <c r="D4" i="32"/>
  <c r="D14" i="32" s="1"/>
  <c r="D38" i="32" s="1"/>
  <c r="A2" i="32"/>
  <c r="B1" i="32"/>
  <c r="T37" i="25"/>
  <c r="S37" i="25"/>
  <c r="R37" i="25"/>
  <c r="Q37" i="25"/>
  <c r="P37" i="25"/>
  <c r="O37" i="25"/>
  <c r="N37" i="25"/>
  <c r="M37" i="25"/>
  <c r="L37" i="25"/>
  <c r="K37" i="25"/>
  <c r="J37" i="25"/>
  <c r="I37" i="25"/>
  <c r="H37" i="25"/>
  <c r="G37" i="25"/>
  <c r="F37" i="25"/>
  <c r="E37" i="25"/>
  <c r="D37" i="25"/>
  <c r="C29" i="25"/>
  <c r="C30" i="25" s="1"/>
  <c r="C31" i="25" s="1"/>
  <c r="C32" i="25" s="1"/>
  <c r="C33" i="25" s="1"/>
  <c r="C34" i="25" s="1"/>
  <c r="C35" i="25" s="1"/>
  <c r="C36" i="25" s="1"/>
  <c r="C28" i="25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16" i="25"/>
  <c r="C17" i="25" s="1"/>
  <c r="C18" i="25" s="1"/>
  <c r="C19" i="25" s="1"/>
  <c r="C20" i="25" s="1"/>
  <c r="C21" i="25" s="1"/>
  <c r="C22" i="25" s="1"/>
  <c r="C23" i="25" s="1"/>
  <c r="C24" i="25" s="1"/>
  <c r="C25" i="25" s="1"/>
  <c r="O14" i="25"/>
  <c r="O38" i="25" s="1"/>
  <c r="C6" i="25"/>
  <c r="C7" i="25" s="1"/>
  <c r="C8" i="25" s="1"/>
  <c r="C9" i="25" s="1"/>
  <c r="C10" i="25" s="1"/>
  <c r="C11" i="25" s="1"/>
  <c r="C12" i="25" s="1"/>
  <c r="C13" i="25" s="1"/>
  <c r="C5" i="25"/>
  <c r="T4" i="25"/>
  <c r="T14" i="25" s="1"/>
  <c r="T38" i="25" s="1"/>
  <c r="S4" i="25"/>
  <c r="S14" i="25" s="1"/>
  <c r="S38" i="25" s="1"/>
  <c r="R4" i="25"/>
  <c r="R14" i="25" s="1"/>
  <c r="R38" i="25" s="1"/>
  <c r="Q4" i="25"/>
  <c r="Q14" i="25" s="1"/>
  <c r="Q38" i="25" s="1"/>
  <c r="P4" i="25"/>
  <c r="P14" i="25" s="1"/>
  <c r="P38" i="25" s="1"/>
  <c r="O4" i="25"/>
  <c r="N4" i="25"/>
  <c r="N14" i="25" s="1"/>
  <c r="N38" i="25" s="1"/>
  <c r="M4" i="25"/>
  <c r="M14" i="25" s="1"/>
  <c r="M38" i="25" s="1"/>
  <c r="L4" i="25"/>
  <c r="L14" i="25" s="1"/>
  <c r="L38" i="25" s="1"/>
  <c r="K4" i="25"/>
  <c r="K14" i="25" s="1"/>
  <c r="K38" i="25" s="1"/>
  <c r="J4" i="25"/>
  <c r="J14" i="25" s="1"/>
  <c r="J38" i="25" s="1"/>
  <c r="I4" i="25"/>
  <c r="I14" i="25" s="1"/>
  <c r="I38" i="25" s="1"/>
  <c r="H4" i="25"/>
  <c r="H14" i="25" s="1"/>
  <c r="H38" i="25" s="1"/>
  <c r="G4" i="25"/>
  <c r="G14" i="25" s="1"/>
  <c r="G38" i="25" s="1"/>
  <c r="F4" i="25"/>
  <c r="F14" i="25" s="1"/>
  <c r="F38" i="25" s="1"/>
  <c r="E4" i="25"/>
  <c r="E14" i="25" s="1"/>
  <c r="D4" i="25"/>
  <c r="D14" i="25" s="1"/>
  <c r="D38" i="25" s="1"/>
  <c r="A2" i="25"/>
  <c r="B1" i="25"/>
  <c r="T37" i="22"/>
  <c r="S37" i="22"/>
  <c r="R37" i="22"/>
  <c r="Q37" i="22"/>
  <c r="P37" i="22"/>
  <c r="O37" i="22"/>
  <c r="N37" i="22"/>
  <c r="M37" i="22"/>
  <c r="L37" i="22"/>
  <c r="K37" i="22"/>
  <c r="J37" i="22"/>
  <c r="I37" i="22"/>
  <c r="H37" i="22"/>
  <c r="G37" i="22"/>
  <c r="F37" i="22"/>
  <c r="E37" i="22"/>
  <c r="D37" i="22"/>
  <c r="C30" i="22"/>
  <c r="C31" i="22" s="1"/>
  <c r="C32" i="22" s="1"/>
  <c r="C33" i="22" s="1"/>
  <c r="C34" i="22" s="1"/>
  <c r="C35" i="22" s="1"/>
  <c r="C36" i="22" s="1"/>
  <c r="C29" i="22"/>
  <c r="C28" i="22"/>
  <c r="T26" i="22"/>
  <c r="S26" i="22"/>
  <c r="R26" i="22"/>
  <c r="Q26" i="22"/>
  <c r="P26" i="22"/>
  <c r="O26" i="22"/>
  <c r="N26" i="22"/>
  <c r="M26" i="22"/>
  <c r="L26" i="22"/>
  <c r="K26" i="22"/>
  <c r="J26" i="22"/>
  <c r="I26" i="22"/>
  <c r="H26" i="22"/>
  <c r="G26" i="22"/>
  <c r="F26" i="22"/>
  <c r="E26" i="22"/>
  <c r="D26" i="22"/>
  <c r="C16" i="22"/>
  <c r="C17" i="22" s="1"/>
  <c r="C18" i="22" s="1"/>
  <c r="C19" i="22" s="1"/>
  <c r="C20" i="22" s="1"/>
  <c r="C21" i="22" s="1"/>
  <c r="C22" i="22" s="1"/>
  <c r="C23" i="22" s="1"/>
  <c r="C24" i="22" s="1"/>
  <c r="C25" i="22" s="1"/>
  <c r="C6" i="22"/>
  <c r="C7" i="22" s="1"/>
  <c r="C8" i="22" s="1"/>
  <c r="C9" i="22" s="1"/>
  <c r="C10" i="22" s="1"/>
  <c r="C11" i="22" s="1"/>
  <c r="C12" i="22" s="1"/>
  <c r="C13" i="22" s="1"/>
  <c r="C5" i="22"/>
  <c r="T4" i="22"/>
  <c r="T14" i="22" s="1"/>
  <c r="T38" i="22" s="1"/>
  <c r="S4" i="22"/>
  <c r="S14" i="22" s="1"/>
  <c r="S38" i="22" s="1"/>
  <c r="R4" i="22"/>
  <c r="R14" i="22" s="1"/>
  <c r="R38" i="22" s="1"/>
  <c r="Q4" i="22"/>
  <c r="Q14" i="22" s="1"/>
  <c r="Q38" i="22" s="1"/>
  <c r="P4" i="22"/>
  <c r="P14" i="22" s="1"/>
  <c r="P38" i="22" s="1"/>
  <c r="O4" i="22"/>
  <c r="O14" i="22" s="1"/>
  <c r="O38" i="22" s="1"/>
  <c r="N4" i="22"/>
  <c r="N14" i="22" s="1"/>
  <c r="N38" i="22" s="1"/>
  <c r="M4" i="22"/>
  <c r="M14" i="22" s="1"/>
  <c r="M38" i="22" s="1"/>
  <c r="L4" i="22"/>
  <c r="L14" i="22" s="1"/>
  <c r="L38" i="22" s="1"/>
  <c r="K4" i="22"/>
  <c r="K14" i="22" s="1"/>
  <c r="K38" i="22" s="1"/>
  <c r="J4" i="22"/>
  <c r="J14" i="22" s="1"/>
  <c r="J38" i="22" s="1"/>
  <c r="I4" i="22"/>
  <c r="I14" i="22" s="1"/>
  <c r="I38" i="22" s="1"/>
  <c r="H4" i="22"/>
  <c r="H14" i="22" s="1"/>
  <c r="H38" i="22" s="1"/>
  <c r="G4" i="22"/>
  <c r="G14" i="22" s="1"/>
  <c r="G38" i="22" s="1"/>
  <c r="F4" i="22"/>
  <c r="F14" i="22" s="1"/>
  <c r="F38" i="22" s="1"/>
  <c r="E4" i="22"/>
  <c r="E14" i="22" s="1"/>
  <c r="E38" i="22" s="1"/>
  <c r="D4" i="22"/>
  <c r="D14" i="22" s="1"/>
  <c r="D38" i="22" s="1"/>
  <c r="B38" i="22" s="1"/>
  <c r="A2" i="22"/>
  <c r="B1" i="22"/>
  <c r="T37" i="21"/>
  <c r="S37" i="21"/>
  <c r="R37" i="21"/>
  <c r="Q37" i="21"/>
  <c r="P37" i="21"/>
  <c r="O37" i="21"/>
  <c r="N37" i="21"/>
  <c r="M37" i="21"/>
  <c r="L37" i="21"/>
  <c r="K37" i="21"/>
  <c r="J37" i="21"/>
  <c r="I37" i="21"/>
  <c r="H37" i="21"/>
  <c r="G37" i="21"/>
  <c r="F37" i="21"/>
  <c r="E37" i="21"/>
  <c r="D37" i="21"/>
  <c r="C31" i="21"/>
  <c r="C32" i="21" s="1"/>
  <c r="C33" i="21" s="1"/>
  <c r="C34" i="21" s="1"/>
  <c r="C35" i="21" s="1"/>
  <c r="C36" i="21" s="1"/>
  <c r="C30" i="21"/>
  <c r="C29" i="21"/>
  <c r="C28" i="21"/>
  <c r="T26" i="21"/>
  <c r="S26" i="21"/>
  <c r="R26" i="21"/>
  <c r="Q26" i="21"/>
  <c r="P26" i="21"/>
  <c r="O26" i="21"/>
  <c r="N26" i="21"/>
  <c r="M26" i="21"/>
  <c r="L26" i="21"/>
  <c r="K26" i="21"/>
  <c r="J26" i="21"/>
  <c r="I26" i="21"/>
  <c r="H26" i="21"/>
  <c r="G26" i="21"/>
  <c r="F26" i="21"/>
  <c r="E26" i="21"/>
  <c r="D26" i="21"/>
  <c r="C18" i="21"/>
  <c r="C19" i="21" s="1"/>
  <c r="C20" i="21" s="1"/>
  <c r="C21" i="21" s="1"/>
  <c r="C22" i="21" s="1"/>
  <c r="C23" i="21" s="1"/>
  <c r="C24" i="21" s="1"/>
  <c r="C25" i="21" s="1"/>
  <c r="C17" i="21"/>
  <c r="C16" i="21"/>
  <c r="O14" i="21"/>
  <c r="O38" i="21" s="1"/>
  <c r="L14" i="21"/>
  <c r="L38" i="21" s="1"/>
  <c r="J14" i="21"/>
  <c r="J38" i="21" s="1"/>
  <c r="C6" i="21"/>
  <c r="C7" i="21" s="1"/>
  <c r="C8" i="21" s="1"/>
  <c r="C9" i="21" s="1"/>
  <c r="C10" i="21" s="1"/>
  <c r="C11" i="21" s="1"/>
  <c r="C12" i="21" s="1"/>
  <c r="C13" i="21" s="1"/>
  <c r="C5" i="21"/>
  <c r="T4" i="21"/>
  <c r="T14" i="21" s="1"/>
  <c r="T38" i="21" s="1"/>
  <c r="S4" i="21"/>
  <c r="S14" i="21" s="1"/>
  <c r="S38" i="21" s="1"/>
  <c r="R4" i="21"/>
  <c r="R14" i="21" s="1"/>
  <c r="R38" i="21" s="1"/>
  <c r="Q4" i="21"/>
  <c r="Q14" i="21" s="1"/>
  <c r="Q38" i="21" s="1"/>
  <c r="P4" i="21"/>
  <c r="P14" i="21" s="1"/>
  <c r="P38" i="21" s="1"/>
  <c r="O4" i="21"/>
  <c r="N4" i="21"/>
  <c r="N14" i="21" s="1"/>
  <c r="N38" i="21" s="1"/>
  <c r="M4" i="21"/>
  <c r="M14" i="21" s="1"/>
  <c r="M38" i="21" s="1"/>
  <c r="L4" i="21"/>
  <c r="K4" i="21"/>
  <c r="K14" i="21" s="1"/>
  <c r="K38" i="21" s="1"/>
  <c r="J4" i="21"/>
  <c r="I4" i="21"/>
  <c r="I14" i="21" s="1"/>
  <c r="I38" i="21" s="1"/>
  <c r="H4" i="21"/>
  <c r="H14" i="21" s="1"/>
  <c r="H38" i="21" s="1"/>
  <c r="G4" i="21"/>
  <c r="G14" i="21" s="1"/>
  <c r="G38" i="21" s="1"/>
  <c r="F4" i="21"/>
  <c r="F14" i="21" s="1"/>
  <c r="F38" i="21" s="1"/>
  <c r="E4" i="21"/>
  <c r="E14" i="21" s="1"/>
  <c r="E38" i="21" s="1"/>
  <c r="D4" i="21"/>
  <c r="D14" i="21" s="1"/>
  <c r="D38" i="21" s="1"/>
  <c r="A2" i="21"/>
  <c r="B1" i="21"/>
  <c r="T37" i="20"/>
  <c r="S37" i="20"/>
  <c r="R37" i="20"/>
  <c r="Q37" i="20"/>
  <c r="P37" i="20"/>
  <c r="O37" i="20"/>
  <c r="N37" i="20"/>
  <c r="M37" i="20"/>
  <c r="L37" i="20"/>
  <c r="K37" i="20"/>
  <c r="J37" i="20"/>
  <c r="I37" i="20"/>
  <c r="H37" i="20"/>
  <c r="G37" i="20"/>
  <c r="F37" i="20"/>
  <c r="E37" i="20"/>
  <c r="D37" i="20"/>
  <c r="C28" i="20"/>
  <c r="C29" i="20" s="1"/>
  <c r="C30" i="20" s="1"/>
  <c r="C31" i="20" s="1"/>
  <c r="C32" i="20" s="1"/>
  <c r="C33" i="20" s="1"/>
  <c r="C34" i="20" s="1"/>
  <c r="C35" i="20" s="1"/>
  <c r="C36" i="20" s="1"/>
  <c r="T26" i="20"/>
  <c r="S26" i="20"/>
  <c r="R26" i="20"/>
  <c r="Q26" i="20"/>
  <c r="P26" i="20"/>
  <c r="O26" i="20"/>
  <c r="N26" i="20"/>
  <c r="M26" i="20"/>
  <c r="L26" i="20"/>
  <c r="K26" i="20"/>
  <c r="J26" i="20"/>
  <c r="I26" i="20"/>
  <c r="H26" i="20"/>
  <c r="G26" i="20"/>
  <c r="F26" i="20"/>
  <c r="E26" i="20"/>
  <c r="D26" i="20"/>
  <c r="C17" i="20"/>
  <c r="C18" i="20" s="1"/>
  <c r="C19" i="20" s="1"/>
  <c r="C20" i="20" s="1"/>
  <c r="C21" i="20" s="1"/>
  <c r="C22" i="20" s="1"/>
  <c r="C23" i="20" s="1"/>
  <c r="C24" i="20" s="1"/>
  <c r="C25" i="20" s="1"/>
  <c r="C16" i="20"/>
  <c r="N14" i="20"/>
  <c r="N38" i="20" s="1"/>
  <c r="G14" i="20"/>
  <c r="G38" i="20" s="1"/>
  <c r="C6" i="20"/>
  <c r="C7" i="20" s="1"/>
  <c r="C8" i="20" s="1"/>
  <c r="C9" i="20" s="1"/>
  <c r="C10" i="20" s="1"/>
  <c r="C11" i="20" s="1"/>
  <c r="C12" i="20" s="1"/>
  <c r="C13" i="20" s="1"/>
  <c r="C5" i="20"/>
  <c r="T4" i="20"/>
  <c r="T14" i="20" s="1"/>
  <c r="T38" i="20" s="1"/>
  <c r="S4" i="20"/>
  <c r="S14" i="20" s="1"/>
  <c r="S38" i="20" s="1"/>
  <c r="R4" i="20"/>
  <c r="R14" i="20" s="1"/>
  <c r="R38" i="20" s="1"/>
  <c r="Q4" i="20"/>
  <c r="Q14" i="20" s="1"/>
  <c r="Q38" i="20" s="1"/>
  <c r="P4" i="20"/>
  <c r="P14" i="20" s="1"/>
  <c r="P38" i="20" s="1"/>
  <c r="O4" i="20"/>
  <c r="O14" i="20" s="1"/>
  <c r="O38" i="20" s="1"/>
  <c r="N4" i="20"/>
  <c r="M4" i="20"/>
  <c r="M14" i="20" s="1"/>
  <c r="M38" i="20" s="1"/>
  <c r="L4" i="20"/>
  <c r="L14" i="20" s="1"/>
  <c r="L38" i="20" s="1"/>
  <c r="K4" i="20"/>
  <c r="K14" i="20" s="1"/>
  <c r="K38" i="20" s="1"/>
  <c r="J4" i="20"/>
  <c r="J14" i="20" s="1"/>
  <c r="J38" i="20" s="1"/>
  <c r="I4" i="20"/>
  <c r="I14" i="20" s="1"/>
  <c r="I38" i="20" s="1"/>
  <c r="H4" i="20"/>
  <c r="H14" i="20" s="1"/>
  <c r="H38" i="20" s="1"/>
  <c r="G4" i="20"/>
  <c r="F4" i="20"/>
  <c r="F14" i="20" s="1"/>
  <c r="F38" i="20" s="1"/>
  <c r="E4" i="20"/>
  <c r="E14" i="20" s="1"/>
  <c r="E38" i="20" s="1"/>
  <c r="D4" i="20"/>
  <c r="D14" i="20" s="1"/>
  <c r="D38" i="20" s="1"/>
  <c r="A2" i="20"/>
  <c r="B1" i="20"/>
  <c r="T37" i="19"/>
  <c r="S37" i="19"/>
  <c r="R37" i="19"/>
  <c r="Q37" i="19"/>
  <c r="P37" i="19"/>
  <c r="O37" i="19"/>
  <c r="N37" i="19"/>
  <c r="M37" i="19"/>
  <c r="L37" i="19"/>
  <c r="K37" i="19"/>
  <c r="J37" i="19"/>
  <c r="I37" i="19"/>
  <c r="H37" i="19"/>
  <c r="G37" i="19"/>
  <c r="F37" i="19"/>
  <c r="E37" i="19"/>
  <c r="D37" i="19"/>
  <c r="C28" i="19"/>
  <c r="C29" i="19" s="1"/>
  <c r="C30" i="19" s="1"/>
  <c r="C31" i="19" s="1"/>
  <c r="C32" i="19" s="1"/>
  <c r="C33" i="19" s="1"/>
  <c r="C34" i="19" s="1"/>
  <c r="C35" i="19" s="1"/>
  <c r="C36" i="19" s="1"/>
  <c r="T26" i="19"/>
  <c r="S26" i="19"/>
  <c r="R26" i="19"/>
  <c r="Q26" i="19"/>
  <c r="P26" i="19"/>
  <c r="O26" i="19"/>
  <c r="N26" i="19"/>
  <c r="M26" i="19"/>
  <c r="L26" i="19"/>
  <c r="K26" i="19"/>
  <c r="J26" i="19"/>
  <c r="I26" i="19"/>
  <c r="H26" i="19"/>
  <c r="G26" i="19"/>
  <c r="F26" i="19"/>
  <c r="E26" i="19"/>
  <c r="D26" i="19"/>
  <c r="C16" i="19"/>
  <c r="C17" i="19" s="1"/>
  <c r="C18" i="19" s="1"/>
  <c r="C19" i="19" s="1"/>
  <c r="C20" i="19" s="1"/>
  <c r="C21" i="19" s="1"/>
  <c r="C22" i="19" s="1"/>
  <c r="C23" i="19" s="1"/>
  <c r="C24" i="19" s="1"/>
  <c r="C25" i="19" s="1"/>
  <c r="C6" i="19"/>
  <c r="C7" i="19" s="1"/>
  <c r="C8" i="19" s="1"/>
  <c r="C9" i="19" s="1"/>
  <c r="C10" i="19" s="1"/>
  <c r="C11" i="19" s="1"/>
  <c r="C12" i="19" s="1"/>
  <c r="C13" i="19" s="1"/>
  <c r="C5" i="19"/>
  <c r="A2" i="19"/>
  <c r="B1" i="19"/>
  <c r="T37" i="18"/>
  <c r="S37" i="18"/>
  <c r="R37" i="18"/>
  <c r="Q37" i="18"/>
  <c r="P37" i="18"/>
  <c r="O37" i="18"/>
  <c r="N37" i="18"/>
  <c r="M37" i="18"/>
  <c r="L37" i="18"/>
  <c r="K37" i="18"/>
  <c r="J37" i="18"/>
  <c r="I37" i="18"/>
  <c r="H37" i="18"/>
  <c r="G37" i="18"/>
  <c r="F37" i="18"/>
  <c r="E37" i="18"/>
  <c r="D37" i="18"/>
  <c r="C28" i="18"/>
  <c r="C29" i="18" s="1"/>
  <c r="C30" i="18" s="1"/>
  <c r="C31" i="18" s="1"/>
  <c r="C32" i="18" s="1"/>
  <c r="C33" i="18" s="1"/>
  <c r="C34" i="18" s="1"/>
  <c r="C35" i="18" s="1"/>
  <c r="C36" i="18" s="1"/>
  <c r="T26" i="18"/>
  <c r="S26" i="18"/>
  <c r="R26" i="18"/>
  <c r="Q26" i="18"/>
  <c r="P26" i="18"/>
  <c r="O26" i="18"/>
  <c r="N26" i="18"/>
  <c r="M26" i="18"/>
  <c r="L26" i="18"/>
  <c r="K26" i="18"/>
  <c r="J26" i="18"/>
  <c r="I26" i="18"/>
  <c r="H26" i="18"/>
  <c r="G26" i="18"/>
  <c r="F26" i="18"/>
  <c r="E26" i="18"/>
  <c r="D26" i="18"/>
  <c r="C16" i="18"/>
  <c r="C17" i="18" s="1"/>
  <c r="C18" i="18" s="1"/>
  <c r="C19" i="18" s="1"/>
  <c r="C20" i="18" s="1"/>
  <c r="C21" i="18" s="1"/>
  <c r="C22" i="18" s="1"/>
  <c r="C23" i="18" s="1"/>
  <c r="C24" i="18" s="1"/>
  <c r="C25" i="18" s="1"/>
  <c r="C6" i="18"/>
  <c r="C7" i="18" s="1"/>
  <c r="C8" i="18" s="1"/>
  <c r="C9" i="18" s="1"/>
  <c r="C10" i="18" s="1"/>
  <c r="C11" i="18" s="1"/>
  <c r="C12" i="18" s="1"/>
  <c r="C13" i="18" s="1"/>
  <c r="C5" i="18"/>
  <c r="A2" i="18"/>
  <c r="B1" i="18"/>
  <c r="T37" i="17"/>
  <c r="S37" i="17"/>
  <c r="R37" i="17"/>
  <c r="Q37" i="17"/>
  <c r="P37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C28" i="17"/>
  <c r="C29" i="17" s="1"/>
  <c r="C30" i="17" s="1"/>
  <c r="C31" i="17" s="1"/>
  <c r="C32" i="17" s="1"/>
  <c r="C33" i="17" s="1"/>
  <c r="C34" i="17" s="1"/>
  <c r="C35" i="17" s="1"/>
  <c r="C36" i="17" s="1"/>
  <c r="T26" i="17"/>
  <c r="S26" i="17"/>
  <c r="R26" i="17"/>
  <c r="Q26" i="17"/>
  <c r="P26" i="17"/>
  <c r="O26" i="17"/>
  <c r="N26" i="17"/>
  <c r="M26" i="17"/>
  <c r="L26" i="17"/>
  <c r="K26" i="17"/>
  <c r="J26" i="17"/>
  <c r="I26" i="17"/>
  <c r="H26" i="17"/>
  <c r="G26" i="17"/>
  <c r="F26" i="17"/>
  <c r="E26" i="17"/>
  <c r="D26" i="17"/>
  <c r="C16" i="17"/>
  <c r="C17" i="17" s="1"/>
  <c r="C18" i="17" s="1"/>
  <c r="C19" i="17" s="1"/>
  <c r="C20" i="17" s="1"/>
  <c r="C21" i="17" s="1"/>
  <c r="C22" i="17" s="1"/>
  <c r="C23" i="17" s="1"/>
  <c r="C24" i="17" s="1"/>
  <c r="C25" i="17" s="1"/>
  <c r="C6" i="17"/>
  <c r="C7" i="17" s="1"/>
  <c r="C8" i="17" s="1"/>
  <c r="C9" i="17" s="1"/>
  <c r="C10" i="17" s="1"/>
  <c r="C11" i="17" s="1"/>
  <c r="C12" i="17" s="1"/>
  <c r="C13" i="17" s="1"/>
  <c r="C5" i="17"/>
  <c r="A2" i="17"/>
  <c r="B1" i="17"/>
  <c r="T37" i="15"/>
  <c r="S37" i="15"/>
  <c r="R37" i="15"/>
  <c r="Q37" i="15"/>
  <c r="P37" i="15"/>
  <c r="O37" i="15"/>
  <c r="N37" i="15"/>
  <c r="M37" i="15"/>
  <c r="L37" i="15"/>
  <c r="K37" i="15"/>
  <c r="J37" i="15"/>
  <c r="I37" i="15"/>
  <c r="H37" i="15"/>
  <c r="G37" i="15"/>
  <c r="F37" i="15"/>
  <c r="E37" i="15"/>
  <c r="D37" i="15"/>
  <c r="C28" i="15"/>
  <c r="C29" i="15" s="1"/>
  <c r="C30" i="15" s="1"/>
  <c r="C31" i="15" s="1"/>
  <c r="C32" i="15" s="1"/>
  <c r="C33" i="15" s="1"/>
  <c r="C34" i="15" s="1"/>
  <c r="C35" i="15" s="1"/>
  <c r="C36" i="15" s="1"/>
  <c r="T26" i="15"/>
  <c r="S26" i="15"/>
  <c r="R26" i="15"/>
  <c r="Q26" i="15"/>
  <c r="P26" i="15"/>
  <c r="O26" i="15"/>
  <c r="N26" i="15"/>
  <c r="M26" i="15"/>
  <c r="L26" i="15"/>
  <c r="K26" i="15"/>
  <c r="J26" i="15"/>
  <c r="I26" i="15"/>
  <c r="H26" i="15"/>
  <c r="G26" i="15"/>
  <c r="F26" i="15"/>
  <c r="E26" i="15"/>
  <c r="D26" i="15"/>
  <c r="C16" i="15"/>
  <c r="C17" i="15" s="1"/>
  <c r="C18" i="15" s="1"/>
  <c r="C19" i="15" s="1"/>
  <c r="C20" i="15" s="1"/>
  <c r="C21" i="15" s="1"/>
  <c r="C22" i="15" s="1"/>
  <c r="C23" i="15" s="1"/>
  <c r="C24" i="15" s="1"/>
  <c r="C25" i="15" s="1"/>
  <c r="C6" i="15"/>
  <c r="C7" i="15" s="1"/>
  <c r="C8" i="15" s="1"/>
  <c r="C9" i="15" s="1"/>
  <c r="C10" i="15" s="1"/>
  <c r="C11" i="15" s="1"/>
  <c r="C12" i="15" s="1"/>
  <c r="C13" i="15" s="1"/>
  <c r="C5" i="15"/>
  <c r="A2" i="15"/>
  <c r="B1" i="15"/>
  <c r="T37" i="14"/>
  <c r="S37" i="14"/>
  <c r="R37" i="14"/>
  <c r="Q37" i="14"/>
  <c r="P37" i="14"/>
  <c r="O37" i="14"/>
  <c r="N37" i="14"/>
  <c r="M37" i="14"/>
  <c r="L37" i="14"/>
  <c r="K37" i="14"/>
  <c r="J37" i="14"/>
  <c r="I37" i="14"/>
  <c r="H37" i="14"/>
  <c r="G37" i="14"/>
  <c r="F37" i="14"/>
  <c r="E37" i="14"/>
  <c r="D37" i="14"/>
  <c r="C28" i="14"/>
  <c r="C29" i="14" s="1"/>
  <c r="C30" i="14" s="1"/>
  <c r="C31" i="14" s="1"/>
  <c r="C32" i="14" s="1"/>
  <c r="C33" i="14" s="1"/>
  <c r="C34" i="14" s="1"/>
  <c r="C35" i="14" s="1"/>
  <c r="C36" i="14" s="1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18" i="14"/>
  <c r="C19" i="14" s="1"/>
  <c r="C20" i="14" s="1"/>
  <c r="C21" i="14" s="1"/>
  <c r="C22" i="14" s="1"/>
  <c r="C23" i="14" s="1"/>
  <c r="C24" i="14" s="1"/>
  <c r="C25" i="14" s="1"/>
  <c r="C17" i="14"/>
  <c r="C16" i="14"/>
  <c r="C6" i="14"/>
  <c r="C7" i="14" s="1"/>
  <c r="C8" i="14" s="1"/>
  <c r="C9" i="14" s="1"/>
  <c r="C10" i="14" s="1"/>
  <c r="C11" i="14" s="1"/>
  <c r="C12" i="14" s="1"/>
  <c r="C13" i="14" s="1"/>
  <c r="C5" i="14"/>
  <c r="A2" i="14"/>
  <c r="B1" i="14"/>
  <c r="T37" i="12"/>
  <c r="S37" i="12"/>
  <c r="R37" i="12"/>
  <c r="Q37" i="12"/>
  <c r="P37" i="12"/>
  <c r="O37" i="12"/>
  <c r="N37" i="12"/>
  <c r="M37" i="12"/>
  <c r="L37" i="12"/>
  <c r="K37" i="12"/>
  <c r="J37" i="12"/>
  <c r="I37" i="12"/>
  <c r="H37" i="12"/>
  <c r="G37" i="12"/>
  <c r="F37" i="12"/>
  <c r="E37" i="12"/>
  <c r="D37" i="12"/>
  <c r="C28" i="12"/>
  <c r="C29" i="12" s="1"/>
  <c r="C30" i="12" s="1"/>
  <c r="C31" i="12" s="1"/>
  <c r="C32" i="12" s="1"/>
  <c r="C33" i="12" s="1"/>
  <c r="C34" i="12" s="1"/>
  <c r="C35" i="12" s="1"/>
  <c r="C36" i="12" s="1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D26" i="12"/>
  <c r="C16" i="12"/>
  <c r="C17" i="12" s="1"/>
  <c r="C18" i="12" s="1"/>
  <c r="C19" i="12" s="1"/>
  <c r="C20" i="12" s="1"/>
  <c r="C21" i="12" s="1"/>
  <c r="C22" i="12" s="1"/>
  <c r="C23" i="12" s="1"/>
  <c r="C24" i="12" s="1"/>
  <c r="C25" i="12" s="1"/>
  <c r="C6" i="12"/>
  <c r="C7" i="12" s="1"/>
  <c r="C8" i="12" s="1"/>
  <c r="C9" i="12" s="1"/>
  <c r="C10" i="12" s="1"/>
  <c r="C11" i="12" s="1"/>
  <c r="C12" i="12" s="1"/>
  <c r="C13" i="12" s="1"/>
  <c r="C5" i="12"/>
  <c r="A2" i="12"/>
  <c r="B1" i="12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28" i="11"/>
  <c r="C29" i="11" s="1"/>
  <c r="C30" i="11" s="1"/>
  <c r="C31" i="11" s="1"/>
  <c r="C32" i="11" s="1"/>
  <c r="C33" i="11" s="1"/>
  <c r="C34" i="11" s="1"/>
  <c r="C35" i="11" s="1"/>
  <c r="C36" i="11" s="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16" i="11"/>
  <c r="C17" i="11" s="1"/>
  <c r="C18" i="11" s="1"/>
  <c r="C19" i="11" s="1"/>
  <c r="C20" i="11" s="1"/>
  <c r="C21" i="11" s="1"/>
  <c r="C22" i="11" s="1"/>
  <c r="C23" i="11" s="1"/>
  <c r="C24" i="11" s="1"/>
  <c r="C25" i="11" s="1"/>
  <c r="C6" i="11"/>
  <c r="C7" i="11" s="1"/>
  <c r="C8" i="11" s="1"/>
  <c r="C9" i="11" s="1"/>
  <c r="C10" i="11" s="1"/>
  <c r="C11" i="11" s="1"/>
  <c r="C12" i="11" s="1"/>
  <c r="C13" i="11" s="1"/>
  <c r="C5" i="11"/>
  <c r="A2" i="11"/>
  <c r="B1" i="11"/>
  <c r="T37" i="10"/>
  <c r="S37" i="10"/>
  <c r="R37" i="10"/>
  <c r="Q37" i="10"/>
  <c r="P37" i="10"/>
  <c r="O37" i="10"/>
  <c r="N37" i="10"/>
  <c r="M37" i="10"/>
  <c r="L37" i="10"/>
  <c r="K37" i="10"/>
  <c r="J37" i="10"/>
  <c r="I37" i="10"/>
  <c r="H37" i="10"/>
  <c r="G37" i="10"/>
  <c r="F37" i="10"/>
  <c r="E37" i="10"/>
  <c r="D37" i="10"/>
  <c r="C28" i="10"/>
  <c r="C29" i="10" s="1"/>
  <c r="C30" i="10" s="1"/>
  <c r="C31" i="10" s="1"/>
  <c r="C32" i="10" s="1"/>
  <c r="C33" i="10" s="1"/>
  <c r="C34" i="10" s="1"/>
  <c r="C35" i="10" s="1"/>
  <c r="C36" i="10" s="1"/>
  <c r="T26" i="10"/>
  <c r="S26" i="10"/>
  <c r="R26" i="10"/>
  <c r="Q26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D26" i="10"/>
  <c r="C16" i="10"/>
  <c r="C17" i="10" s="1"/>
  <c r="C18" i="10" s="1"/>
  <c r="C19" i="10" s="1"/>
  <c r="C20" i="10" s="1"/>
  <c r="C21" i="10" s="1"/>
  <c r="C22" i="10" s="1"/>
  <c r="C23" i="10" s="1"/>
  <c r="C24" i="10" s="1"/>
  <c r="C25" i="10" s="1"/>
  <c r="C5" i="10"/>
  <c r="C6" i="10" s="1"/>
  <c r="C7" i="10" s="1"/>
  <c r="C8" i="10" s="1"/>
  <c r="C9" i="10" s="1"/>
  <c r="C10" i="10" s="1"/>
  <c r="C11" i="10" s="1"/>
  <c r="C12" i="10" s="1"/>
  <c r="C13" i="10" s="1"/>
  <c r="A2" i="10"/>
  <c r="B1" i="10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28" i="7"/>
  <c r="C29" i="7" s="1"/>
  <c r="C30" i="7" s="1"/>
  <c r="C31" i="7" s="1"/>
  <c r="C32" i="7" s="1"/>
  <c r="C33" i="7" s="1"/>
  <c r="C34" i="7" s="1"/>
  <c r="C35" i="7" s="1"/>
  <c r="C36" i="7" s="1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16" i="7"/>
  <c r="C17" i="7" s="1"/>
  <c r="C18" i="7" s="1"/>
  <c r="C19" i="7" s="1"/>
  <c r="C20" i="7" s="1"/>
  <c r="C21" i="7" s="1"/>
  <c r="C22" i="7" s="1"/>
  <c r="C23" i="7" s="1"/>
  <c r="C24" i="7" s="1"/>
  <c r="C25" i="7" s="1"/>
  <c r="C6" i="7"/>
  <c r="C7" i="7" s="1"/>
  <c r="C8" i="7" s="1"/>
  <c r="C9" i="7" s="1"/>
  <c r="C10" i="7" s="1"/>
  <c r="C11" i="7" s="1"/>
  <c r="C12" i="7" s="1"/>
  <c r="C13" i="7" s="1"/>
  <c r="C5" i="7"/>
  <c r="A2" i="7"/>
  <c r="B1" i="7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28" i="6"/>
  <c r="C29" i="6" s="1"/>
  <c r="C30" i="6" s="1"/>
  <c r="C31" i="6" s="1"/>
  <c r="C32" i="6" s="1"/>
  <c r="C33" i="6" s="1"/>
  <c r="C34" i="6" s="1"/>
  <c r="C35" i="6" s="1"/>
  <c r="C36" i="6" s="1"/>
  <c r="C37" i="6" s="1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16" i="6"/>
  <c r="C17" i="6" s="1"/>
  <c r="C18" i="6" s="1"/>
  <c r="C19" i="6" s="1"/>
  <c r="C20" i="6" s="1"/>
  <c r="C21" i="6" s="1"/>
  <c r="C22" i="6" s="1"/>
  <c r="C23" i="6" s="1"/>
  <c r="C24" i="6" s="1"/>
  <c r="C25" i="6" s="1"/>
  <c r="C5" i="6"/>
  <c r="C6" i="6" s="1"/>
  <c r="C7" i="6" s="1"/>
  <c r="C8" i="6" s="1"/>
  <c r="C9" i="6" s="1"/>
  <c r="C10" i="6" s="1"/>
  <c r="C11" i="6" s="1"/>
  <c r="C12" i="6" s="1"/>
  <c r="C13" i="6" s="1"/>
  <c r="A2" i="6"/>
  <c r="B1" i="6"/>
  <c r="T40" i="5"/>
  <c r="S40" i="5"/>
  <c r="R40" i="5"/>
  <c r="Q40" i="5"/>
  <c r="P40" i="5"/>
  <c r="O40" i="5"/>
  <c r="N40" i="5"/>
  <c r="M40" i="5"/>
  <c r="L40" i="5"/>
  <c r="K40" i="5"/>
  <c r="J40" i="5"/>
  <c r="I40" i="5"/>
  <c r="H40" i="5"/>
  <c r="G40" i="5"/>
  <c r="F40" i="5"/>
  <c r="E40" i="5"/>
  <c r="D40" i="5"/>
  <c r="C28" i="5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17" i="5"/>
  <c r="C18" i="5" s="1"/>
  <c r="C19" i="5" s="1"/>
  <c r="C20" i="5" s="1"/>
  <c r="C21" i="5" s="1"/>
  <c r="C22" i="5" s="1"/>
  <c r="C23" i="5" s="1"/>
  <c r="C24" i="5" s="1"/>
  <c r="C25" i="5" s="1"/>
  <c r="C16" i="5"/>
  <c r="C5" i="5"/>
  <c r="C6" i="5" s="1"/>
  <c r="C7" i="5" s="1"/>
  <c r="C8" i="5" s="1"/>
  <c r="C9" i="5" s="1"/>
  <c r="C10" i="5" s="1"/>
  <c r="C11" i="5" s="1"/>
  <c r="C12" i="5" s="1"/>
  <c r="C13" i="5" s="1"/>
  <c r="A2" i="5"/>
  <c r="B1" i="5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C30" i="4"/>
  <c r="C31" i="4" s="1"/>
  <c r="C32" i="4" s="1"/>
  <c r="C33" i="4" s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19" i="4"/>
  <c r="C20" i="4" s="1"/>
  <c r="C21" i="4" s="1"/>
  <c r="C22" i="4" s="1"/>
  <c r="C23" i="4" s="1"/>
  <c r="C24" i="4" s="1"/>
  <c r="C25" i="4" s="1"/>
  <c r="C26" i="4" s="1"/>
  <c r="C27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A2" i="4"/>
  <c r="B1" i="4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28" i="3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16" i="3"/>
  <c r="C17" i="3" s="1"/>
  <c r="C18" i="3" s="1"/>
  <c r="C19" i="3" s="1"/>
  <c r="C20" i="3" s="1"/>
  <c r="C21" i="3" s="1"/>
  <c r="C22" i="3" s="1"/>
  <c r="C23" i="3" s="1"/>
  <c r="C24" i="3" s="1"/>
  <c r="C25" i="3" s="1"/>
  <c r="C6" i="3"/>
  <c r="C7" i="3" s="1"/>
  <c r="C8" i="3" s="1"/>
  <c r="C9" i="3" s="1"/>
  <c r="C10" i="3" s="1"/>
  <c r="C11" i="3" s="1"/>
  <c r="C12" i="3" s="1"/>
  <c r="C13" i="3" s="1"/>
  <c r="C5" i="3"/>
  <c r="A2" i="3"/>
  <c r="B1" i="3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28" i="1"/>
  <c r="C29" i="1" s="1"/>
  <c r="C30" i="1" s="1"/>
  <c r="C31" i="1" s="1"/>
  <c r="C32" i="1" s="1"/>
  <c r="C33" i="1" s="1"/>
  <c r="C34" i="1" s="1"/>
  <c r="C35" i="1" s="1"/>
  <c r="C36" i="1" s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16" i="1"/>
  <c r="C17" i="1" s="1"/>
  <c r="C18" i="1" s="1"/>
  <c r="C19" i="1" s="1"/>
  <c r="C20" i="1" s="1"/>
  <c r="C21" i="1" s="1"/>
  <c r="C22" i="1" s="1"/>
  <c r="C23" i="1" s="1"/>
  <c r="C24" i="1" s="1"/>
  <c r="C25" i="1" s="1"/>
  <c r="C5" i="1"/>
  <c r="C6" i="1" s="1"/>
  <c r="C7" i="1" s="1"/>
  <c r="C8" i="1" s="1"/>
  <c r="C9" i="1" s="1"/>
  <c r="C10" i="1" s="1"/>
  <c r="C11" i="1" s="1"/>
  <c r="C12" i="1" s="1"/>
  <c r="C13" i="1" s="1"/>
  <c r="T4" i="1"/>
  <c r="T14" i="1" s="1"/>
  <c r="T38" i="1" s="1"/>
  <c r="S4" i="1"/>
  <c r="S14" i="1" s="1"/>
  <c r="S38" i="1" s="1"/>
  <c r="R4" i="1"/>
  <c r="R14" i="1" s="1"/>
  <c r="R38" i="1" s="1"/>
  <c r="Q4" i="1"/>
  <c r="Q14" i="1" s="1"/>
  <c r="Q38" i="1" s="1"/>
  <c r="P4" i="1"/>
  <c r="P14" i="1" s="1"/>
  <c r="P38" i="1" s="1"/>
  <c r="O4" i="1"/>
  <c r="O14" i="1" s="1"/>
  <c r="O38" i="1" s="1"/>
  <c r="N4" i="1"/>
  <c r="N14" i="1" s="1"/>
  <c r="N38" i="1" s="1"/>
  <c r="M4" i="1"/>
  <c r="M14" i="1" s="1"/>
  <c r="M38" i="1" s="1"/>
  <c r="L4" i="1"/>
  <c r="L14" i="1" s="1"/>
  <c r="L38" i="1" s="1"/>
  <c r="K4" i="1"/>
  <c r="K14" i="1" s="1"/>
  <c r="K38" i="1" s="1"/>
  <c r="J4" i="1"/>
  <c r="J14" i="1" s="1"/>
  <c r="J38" i="1" s="1"/>
  <c r="I4" i="1"/>
  <c r="I14" i="1" s="1"/>
  <c r="I38" i="1" s="1"/>
  <c r="H4" i="1"/>
  <c r="H14" i="1" s="1"/>
  <c r="H38" i="1" s="1"/>
  <c r="G4" i="1"/>
  <c r="G14" i="1" s="1"/>
  <c r="G38" i="1" s="1"/>
  <c r="F4" i="1"/>
  <c r="F14" i="1" s="1"/>
  <c r="F38" i="1" s="1"/>
  <c r="E4" i="1"/>
  <c r="E14" i="1" s="1"/>
  <c r="E38" i="1" s="1"/>
  <c r="D4" i="1"/>
  <c r="D14" i="1" s="1"/>
  <c r="D38" i="1" s="1"/>
  <c r="E38" i="25" l="1"/>
  <c r="B38" i="32"/>
  <c r="B38" i="25"/>
  <c r="B38" i="21"/>
  <c r="B38" i="20"/>
  <c r="B38" i="1"/>
  <c r="J4" i="3" l="1"/>
  <c r="J14" i="3" s="1"/>
  <c r="J43" i="3" s="1"/>
  <c r="K4" i="3"/>
  <c r="K14" i="3" s="1"/>
  <c r="K43" i="3" s="1"/>
  <c r="I4" i="3"/>
  <c r="I14" i="3" s="1"/>
  <c r="I43" i="3" s="1"/>
  <c r="T4" i="3"/>
  <c r="T14" i="3" s="1"/>
  <c r="T43" i="3" s="1"/>
  <c r="D4" i="3"/>
  <c r="D14" i="3" s="1"/>
  <c r="D43" i="3" s="1"/>
  <c r="H4" i="3"/>
  <c r="H14" i="3" s="1"/>
  <c r="H43" i="3" s="1"/>
  <c r="P4" i="3"/>
  <c r="P14" i="3" s="1"/>
  <c r="P43" i="3" s="1"/>
  <c r="L4" i="3"/>
  <c r="L14" i="3" s="1"/>
  <c r="L43" i="3" s="1"/>
  <c r="E4" i="3"/>
  <c r="E14" i="3" s="1"/>
  <c r="E43" i="3" s="1"/>
  <c r="F4" i="3"/>
  <c r="F14" i="3" s="1"/>
  <c r="F43" i="3" s="1"/>
  <c r="G4" i="3"/>
  <c r="G14" i="3" s="1"/>
  <c r="G43" i="3" s="1"/>
  <c r="R4" i="3"/>
  <c r="R14" i="3" s="1"/>
  <c r="R43" i="3" s="1"/>
  <c r="M4" i="3"/>
  <c r="M14" i="3" s="1"/>
  <c r="M43" i="3" s="1"/>
  <c r="N4" i="3"/>
  <c r="N14" i="3" s="1"/>
  <c r="N43" i="3" s="1"/>
  <c r="O4" i="3"/>
  <c r="O14" i="3" s="1"/>
  <c r="O43" i="3" s="1"/>
  <c r="Q4" i="3"/>
  <c r="Q14" i="3" s="1"/>
  <c r="Q43" i="3" s="1"/>
  <c r="S4" i="3"/>
  <c r="S14" i="3" s="1"/>
  <c r="S43" i="3" s="1"/>
  <c r="B43" i="3" l="1"/>
  <c r="K4" i="4"/>
  <c r="K17" i="4" s="1"/>
  <c r="K46" i="4" s="1"/>
  <c r="M4" i="4"/>
  <c r="M17" i="4" s="1"/>
  <c r="M46" i="4" s="1"/>
  <c r="E4" i="4"/>
  <c r="E17" i="4" s="1"/>
  <c r="E46" i="4" s="1"/>
  <c r="R4" i="4"/>
  <c r="R17" i="4" s="1"/>
  <c r="R46" i="4" s="1"/>
  <c r="Q4" i="4"/>
  <c r="Q17" i="4" s="1"/>
  <c r="Q46" i="4" s="1"/>
  <c r="P4" i="4"/>
  <c r="P17" i="4" s="1"/>
  <c r="P46" i="4" s="1"/>
  <c r="L4" i="4"/>
  <c r="L17" i="4" s="1"/>
  <c r="L46" i="4" s="1"/>
  <c r="J4" i="4"/>
  <c r="J17" i="4" s="1"/>
  <c r="J46" i="4" s="1"/>
  <c r="F4" i="4"/>
  <c r="F17" i="4" s="1"/>
  <c r="F46" i="4" s="1"/>
  <c r="T4" i="4"/>
  <c r="T17" i="4" s="1"/>
  <c r="T46" i="4" s="1"/>
  <c r="N4" i="4"/>
  <c r="N17" i="4" s="1"/>
  <c r="N46" i="4" s="1"/>
  <c r="D4" i="4"/>
  <c r="D17" i="4" s="1"/>
  <c r="D46" i="4" s="1"/>
  <c r="I4" i="4"/>
  <c r="I17" i="4" s="1"/>
  <c r="I46" i="4" s="1"/>
  <c r="O4" i="4"/>
  <c r="O17" i="4" s="1"/>
  <c r="O46" i="4" s="1"/>
  <c r="G4" i="4"/>
  <c r="G17" i="4" s="1"/>
  <c r="G46" i="4" s="1"/>
  <c r="H4" i="4"/>
  <c r="H17" i="4" s="1"/>
  <c r="H46" i="4" s="1"/>
  <c r="S4" i="4"/>
  <c r="S17" i="4" s="1"/>
  <c r="S46" i="4" s="1"/>
  <c r="B46" i="4" l="1"/>
  <c r="D4" i="5"/>
  <c r="D14" i="5" s="1"/>
  <c r="D41" i="5" s="1"/>
  <c r="G4" i="5"/>
  <c r="G14" i="5" s="1"/>
  <c r="G41" i="5" s="1"/>
  <c r="J4" i="5"/>
  <c r="J14" i="5" s="1"/>
  <c r="J41" i="5" s="1"/>
  <c r="Q4" i="5"/>
  <c r="Q14" i="5" s="1"/>
  <c r="Q41" i="5" s="1"/>
  <c r="R4" i="5"/>
  <c r="R14" i="5" s="1"/>
  <c r="R41" i="5" s="1"/>
  <c r="L4" i="5"/>
  <c r="L14" i="5" s="1"/>
  <c r="L41" i="5" s="1"/>
  <c r="H4" i="5"/>
  <c r="H14" i="5" s="1"/>
  <c r="H41" i="5" s="1"/>
  <c r="N4" i="5"/>
  <c r="N14" i="5" s="1"/>
  <c r="N41" i="5" s="1"/>
  <c r="E4" i="5"/>
  <c r="E14" i="5" s="1"/>
  <c r="E41" i="5" s="1"/>
  <c r="I4" i="5"/>
  <c r="I14" i="5" s="1"/>
  <c r="I41" i="5" s="1"/>
  <c r="T4" i="5"/>
  <c r="T14" i="5" s="1"/>
  <c r="T41" i="5" s="1"/>
  <c r="M4" i="5"/>
  <c r="M14" i="5" s="1"/>
  <c r="M41" i="5" s="1"/>
  <c r="P4" i="5"/>
  <c r="P14" i="5" s="1"/>
  <c r="P41" i="5" s="1"/>
  <c r="O4" i="5"/>
  <c r="O14" i="5" s="1"/>
  <c r="O41" i="5" s="1"/>
  <c r="S4" i="5"/>
  <c r="S14" i="5" s="1"/>
  <c r="S41" i="5" s="1"/>
  <c r="F4" i="5"/>
  <c r="F14" i="5" s="1"/>
  <c r="F41" i="5" s="1"/>
  <c r="K4" i="5"/>
  <c r="K14" i="5" s="1"/>
  <c r="K41" i="5" s="1"/>
  <c r="D4" i="6"/>
  <c r="D14" i="6" s="1"/>
  <c r="D39" i="6" s="1"/>
  <c r="B41" i="5" l="1"/>
  <c r="R4" i="6"/>
  <c r="R14" i="6" s="1"/>
  <c r="R39" i="6" s="1"/>
  <c r="H4" i="6"/>
  <c r="H14" i="6" s="1"/>
  <c r="H39" i="6" s="1"/>
  <c r="M4" i="6"/>
  <c r="M14" i="6" s="1"/>
  <c r="M39" i="6" s="1"/>
  <c r="Q4" i="6"/>
  <c r="Q14" i="6" s="1"/>
  <c r="Q39" i="6" s="1"/>
  <c r="S4" i="6"/>
  <c r="S14" i="6" s="1"/>
  <c r="S39" i="6" s="1"/>
  <c r="L4" i="6"/>
  <c r="L14" i="6" s="1"/>
  <c r="L39" i="6" s="1"/>
  <c r="I4" i="6"/>
  <c r="I14" i="6" s="1"/>
  <c r="I39" i="6" s="1"/>
  <c r="K4" i="6"/>
  <c r="K14" i="6" s="1"/>
  <c r="K39" i="6" s="1"/>
  <c r="J4" i="6"/>
  <c r="J14" i="6" s="1"/>
  <c r="J39" i="6" s="1"/>
  <c r="O4" i="6"/>
  <c r="O14" i="6" s="1"/>
  <c r="O39" i="6" s="1"/>
  <c r="T4" i="6"/>
  <c r="T14" i="6" s="1"/>
  <c r="T39" i="6" s="1"/>
  <c r="E4" i="6"/>
  <c r="E14" i="6" s="1"/>
  <c r="E39" i="6" s="1"/>
  <c r="N4" i="6"/>
  <c r="N14" i="6" s="1"/>
  <c r="N39" i="6" s="1"/>
  <c r="P4" i="6"/>
  <c r="P14" i="6" s="1"/>
  <c r="P39" i="6" s="1"/>
  <c r="F4" i="6"/>
  <c r="F14" i="6" s="1"/>
  <c r="F39" i="6" s="1"/>
  <c r="G4" i="6"/>
  <c r="G14" i="6" s="1"/>
  <c r="G39" i="6" s="1"/>
  <c r="D4" i="7"/>
  <c r="D14" i="7" s="1"/>
  <c r="D38" i="7" s="1"/>
  <c r="B39" i="6" l="1"/>
  <c r="K4" i="7"/>
  <c r="K14" i="7" s="1"/>
  <c r="K38" i="7" s="1"/>
  <c r="J4" i="7"/>
  <c r="J14" i="7" s="1"/>
  <c r="J38" i="7" s="1"/>
  <c r="T4" i="7"/>
  <c r="T14" i="7" s="1"/>
  <c r="T38" i="7" s="1"/>
  <c r="Q4" i="7"/>
  <c r="Q14" i="7" s="1"/>
  <c r="Q38" i="7" s="1"/>
  <c r="O4" i="7"/>
  <c r="O14" i="7" s="1"/>
  <c r="O38" i="7" s="1"/>
  <c r="S4" i="7"/>
  <c r="S14" i="7" s="1"/>
  <c r="S38" i="7" s="1"/>
  <c r="M4" i="7"/>
  <c r="M14" i="7" s="1"/>
  <c r="M38" i="7" s="1"/>
  <c r="I4" i="7"/>
  <c r="I14" i="7" s="1"/>
  <c r="I38" i="7" s="1"/>
  <c r="H4" i="7"/>
  <c r="H14" i="7" s="1"/>
  <c r="H38" i="7" s="1"/>
  <c r="G4" i="7"/>
  <c r="G14" i="7" s="1"/>
  <c r="G38" i="7" s="1"/>
  <c r="R4" i="7"/>
  <c r="R14" i="7" s="1"/>
  <c r="R38" i="7" s="1"/>
  <c r="E4" i="7"/>
  <c r="E14" i="7" s="1"/>
  <c r="E38" i="7" s="1"/>
  <c r="B38" i="7" s="1"/>
  <c r="N4" i="7"/>
  <c r="N14" i="7" s="1"/>
  <c r="N38" i="7" s="1"/>
  <c r="L4" i="7"/>
  <c r="L14" i="7" s="1"/>
  <c r="L38" i="7" s="1"/>
  <c r="F4" i="7"/>
  <c r="F14" i="7" s="1"/>
  <c r="F38" i="7" s="1"/>
  <c r="P4" i="7"/>
  <c r="P14" i="7" s="1"/>
  <c r="P38" i="7" s="1"/>
  <c r="L4" i="10" l="1"/>
  <c r="L14" i="10" s="1"/>
  <c r="L38" i="10" s="1"/>
  <c r="N4" i="10"/>
  <c r="N14" i="10" s="1"/>
  <c r="N38" i="10" s="1"/>
  <c r="M4" i="10"/>
  <c r="M14" i="10" s="1"/>
  <c r="M38" i="10" s="1"/>
  <c r="O4" i="10"/>
  <c r="O14" i="10" s="1"/>
  <c r="O38" i="10" s="1"/>
  <c r="Q4" i="10"/>
  <c r="Q14" i="10" s="1"/>
  <c r="Q38" i="10" s="1"/>
  <c r="P4" i="10"/>
  <c r="P14" i="10" s="1"/>
  <c r="P38" i="10" s="1"/>
  <c r="R4" i="10"/>
  <c r="R14" i="10" s="1"/>
  <c r="R38" i="10" s="1"/>
  <c r="S4" i="10"/>
  <c r="S14" i="10" s="1"/>
  <c r="S38" i="10" s="1"/>
  <c r="E4" i="10"/>
  <c r="E14" i="10" s="1"/>
  <c r="E38" i="10" s="1"/>
  <c r="T4" i="10"/>
  <c r="T14" i="10" s="1"/>
  <c r="T38" i="10" s="1"/>
  <c r="F4" i="10"/>
  <c r="F14" i="10" s="1"/>
  <c r="F38" i="10" s="1"/>
  <c r="G4" i="10"/>
  <c r="G14" i="10" s="1"/>
  <c r="G38" i="10" s="1"/>
  <c r="J4" i="10"/>
  <c r="J14" i="10" s="1"/>
  <c r="J38" i="10" s="1"/>
  <c r="I4" i="10"/>
  <c r="I14" i="10" s="1"/>
  <c r="I38" i="10" s="1"/>
  <c r="H4" i="10"/>
  <c r="H14" i="10" s="1"/>
  <c r="H38" i="10" s="1"/>
  <c r="K4" i="10"/>
  <c r="K14" i="10" s="1"/>
  <c r="K38" i="10" s="1"/>
  <c r="R4" i="11" l="1"/>
  <c r="R14" i="11" s="1"/>
  <c r="R38" i="11" s="1"/>
  <c r="P4" i="11"/>
  <c r="P14" i="11" s="1"/>
  <c r="P38" i="11" s="1"/>
  <c r="Q4" i="11"/>
  <c r="Q14" i="11" s="1"/>
  <c r="Q38" i="11" s="1"/>
  <c r="G4" i="11"/>
  <c r="G14" i="11" s="1"/>
  <c r="G38" i="11" s="1"/>
  <c r="O4" i="11"/>
  <c r="O14" i="11" s="1"/>
  <c r="O38" i="11" s="1"/>
  <c r="I4" i="11"/>
  <c r="I14" i="11" s="1"/>
  <c r="I38" i="11" s="1"/>
  <c r="H4" i="11"/>
  <c r="H14" i="11" s="1"/>
  <c r="H38" i="11" s="1"/>
  <c r="F4" i="11"/>
  <c r="F14" i="11" s="1"/>
  <c r="F38" i="11" s="1"/>
  <c r="M4" i="11"/>
  <c r="M14" i="11" s="1"/>
  <c r="M38" i="11" s="1"/>
  <c r="S4" i="11"/>
  <c r="S14" i="11" s="1"/>
  <c r="S38" i="11" s="1"/>
  <c r="N4" i="11"/>
  <c r="N14" i="11" s="1"/>
  <c r="N38" i="11" s="1"/>
  <c r="J4" i="11"/>
  <c r="J14" i="11" s="1"/>
  <c r="J38" i="11" s="1"/>
  <c r="T4" i="11"/>
  <c r="T14" i="11" s="1"/>
  <c r="T38" i="11" s="1"/>
  <c r="K4" i="11"/>
  <c r="K14" i="11" s="1"/>
  <c r="K38" i="11" s="1"/>
  <c r="E4" i="11"/>
  <c r="E14" i="11" s="1"/>
  <c r="E38" i="11" s="1"/>
  <c r="L4" i="11"/>
  <c r="L14" i="11" s="1"/>
  <c r="L38" i="11" s="1"/>
  <c r="D4" i="10"/>
  <c r="D14" i="10" s="1"/>
  <c r="D38" i="10" s="1"/>
  <c r="B38" i="10" s="1"/>
  <c r="E4" i="12" l="1"/>
  <c r="E14" i="12" s="1"/>
  <c r="E38" i="12" s="1"/>
  <c r="H4" i="12"/>
  <c r="H14" i="12" s="1"/>
  <c r="H38" i="12" s="1"/>
  <c r="J4" i="12"/>
  <c r="J14" i="12" s="1"/>
  <c r="J38" i="12" s="1"/>
  <c r="O4" i="12"/>
  <c r="O14" i="12" s="1"/>
  <c r="O38" i="12" s="1"/>
  <c r="G4" i="12"/>
  <c r="G14" i="12" s="1"/>
  <c r="G38" i="12" s="1"/>
  <c r="Q4" i="12"/>
  <c r="Q14" i="12" s="1"/>
  <c r="Q38" i="12" s="1"/>
  <c r="F4" i="12"/>
  <c r="F14" i="12" s="1"/>
  <c r="F38" i="12" s="1"/>
  <c r="I4" i="12"/>
  <c r="I14" i="12" s="1"/>
  <c r="I38" i="12" s="1"/>
  <c r="S4" i="12"/>
  <c r="S14" i="12" s="1"/>
  <c r="S38" i="12" s="1"/>
  <c r="P4" i="12"/>
  <c r="P14" i="12" s="1"/>
  <c r="P38" i="12" s="1"/>
  <c r="K4" i="12"/>
  <c r="K14" i="12" s="1"/>
  <c r="K38" i="12" s="1"/>
  <c r="T4" i="12"/>
  <c r="T14" i="12" s="1"/>
  <c r="T38" i="12" s="1"/>
  <c r="N4" i="12"/>
  <c r="N14" i="12" s="1"/>
  <c r="N38" i="12" s="1"/>
  <c r="L4" i="12"/>
  <c r="L14" i="12" s="1"/>
  <c r="L38" i="12" s="1"/>
  <c r="M4" i="12"/>
  <c r="M14" i="12" s="1"/>
  <c r="M38" i="12" s="1"/>
  <c r="R4" i="12"/>
  <c r="R14" i="12" s="1"/>
  <c r="R38" i="12" s="1"/>
  <c r="D4" i="11"/>
  <c r="D14" i="11" s="1"/>
  <c r="D38" i="11" s="1"/>
  <c r="B38" i="11" s="1"/>
  <c r="T4" i="14" l="1"/>
  <c r="T14" i="14" s="1"/>
  <c r="T38" i="14" s="1"/>
  <c r="G4" i="14"/>
  <c r="G14" i="14" s="1"/>
  <c r="G38" i="14" s="1"/>
  <c r="F4" i="14"/>
  <c r="F14" i="14" s="1"/>
  <c r="F38" i="14" s="1"/>
  <c r="Q4" i="14"/>
  <c r="Q14" i="14" s="1"/>
  <c r="Q38" i="14" s="1"/>
  <c r="O4" i="14"/>
  <c r="O14" i="14" s="1"/>
  <c r="O38" i="14" s="1"/>
  <c r="J4" i="14"/>
  <c r="J14" i="14" s="1"/>
  <c r="J38" i="14" s="1"/>
  <c r="R4" i="14"/>
  <c r="R14" i="14" s="1"/>
  <c r="R38" i="14" s="1"/>
  <c r="K4" i="14"/>
  <c r="K14" i="14" s="1"/>
  <c r="K38" i="14" s="1"/>
  <c r="I4" i="14"/>
  <c r="I14" i="14" s="1"/>
  <c r="I38" i="14" s="1"/>
  <c r="L4" i="14"/>
  <c r="L14" i="14" s="1"/>
  <c r="L38" i="14" s="1"/>
  <c r="H4" i="14"/>
  <c r="H14" i="14" s="1"/>
  <c r="H38" i="14" s="1"/>
  <c r="S4" i="14"/>
  <c r="S14" i="14" s="1"/>
  <c r="S38" i="14" s="1"/>
  <c r="M4" i="14"/>
  <c r="M14" i="14" s="1"/>
  <c r="M38" i="14" s="1"/>
  <c r="N4" i="14"/>
  <c r="N14" i="14" s="1"/>
  <c r="N38" i="14" s="1"/>
  <c r="P4" i="14"/>
  <c r="P14" i="14" s="1"/>
  <c r="P38" i="14" s="1"/>
  <c r="E4" i="14"/>
  <c r="E14" i="14" s="1"/>
  <c r="E38" i="14" s="1"/>
  <c r="D4" i="12"/>
  <c r="D14" i="12" s="1"/>
  <c r="D38" i="12" s="1"/>
  <c r="B38" i="12" s="1"/>
  <c r="I4" i="15" l="1"/>
  <c r="I14" i="15" s="1"/>
  <c r="I38" i="15" s="1"/>
  <c r="G4" i="15"/>
  <c r="G14" i="15" s="1"/>
  <c r="G38" i="15" s="1"/>
  <c r="M4" i="15"/>
  <c r="M14" i="15" s="1"/>
  <c r="M38" i="15" s="1"/>
  <c r="O4" i="15"/>
  <c r="O14" i="15" s="1"/>
  <c r="O38" i="15" s="1"/>
  <c r="J4" i="15"/>
  <c r="J14" i="15" s="1"/>
  <c r="J38" i="15" s="1"/>
  <c r="N4" i="15"/>
  <c r="N14" i="15" s="1"/>
  <c r="N38" i="15" s="1"/>
  <c r="S4" i="15"/>
  <c r="S14" i="15" s="1"/>
  <c r="S38" i="15" s="1"/>
  <c r="E4" i="15"/>
  <c r="E14" i="15" s="1"/>
  <c r="E38" i="15" s="1"/>
  <c r="H4" i="15"/>
  <c r="H14" i="15" s="1"/>
  <c r="H38" i="15" s="1"/>
  <c r="Q4" i="15"/>
  <c r="Q14" i="15" s="1"/>
  <c r="Q38" i="15" s="1"/>
  <c r="F4" i="15"/>
  <c r="F14" i="15" s="1"/>
  <c r="F38" i="15" s="1"/>
  <c r="R4" i="15"/>
  <c r="R14" i="15" s="1"/>
  <c r="R38" i="15" s="1"/>
  <c r="T4" i="15"/>
  <c r="T14" i="15" s="1"/>
  <c r="T38" i="15" s="1"/>
  <c r="L4" i="15"/>
  <c r="L14" i="15" s="1"/>
  <c r="L38" i="15" s="1"/>
  <c r="K4" i="15"/>
  <c r="K14" i="15" s="1"/>
  <c r="K38" i="15" s="1"/>
  <c r="P4" i="15"/>
  <c r="P14" i="15" s="1"/>
  <c r="P38" i="15" s="1"/>
  <c r="D4" i="14"/>
  <c r="D14" i="14" s="1"/>
  <c r="D38" i="14" s="1"/>
  <c r="B38" i="14" s="1"/>
  <c r="S4" i="17" l="1"/>
  <c r="S14" i="17" s="1"/>
  <c r="S38" i="17" s="1"/>
  <c r="N4" i="17"/>
  <c r="N14" i="17" s="1"/>
  <c r="N38" i="17" s="1"/>
  <c r="K4" i="17"/>
  <c r="K14" i="17" s="1"/>
  <c r="K38" i="17" s="1"/>
  <c r="J4" i="17"/>
  <c r="J14" i="17" s="1"/>
  <c r="J38" i="17" s="1"/>
  <c r="E4" i="17"/>
  <c r="E14" i="17" s="1"/>
  <c r="E38" i="17" s="1"/>
  <c r="R4" i="17"/>
  <c r="R14" i="17" s="1"/>
  <c r="R38" i="17" s="1"/>
  <c r="O4" i="17"/>
  <c r="O14" i="17" s="1"/>
  <c r="O38" i="17" s="1"/>
  <c r="L4" i="17"/>
  <c r="L14" i="17" s="1"/>
  <c r="L38" i="17" s="1"/>
  <c r="F4" i="17"/>
  <c r="F14" i="17" s="1"/>
  <c r="F38" i="17" s="1"/>
  <c r="M4" i="17"/>
  <c r="M14" i="17" s="1"/>
  <c r="M38" i="17" s="1"/>
  <c r="P4" i="17"/>
  <c r="P14" i="17" s="1"/>
  <c r="P38" i="17" s="1"/>
  <c r="T4" i="17"/>
  <c r="T14" i="17" s="1"/>
  <c r="T38" i="17" s="1"/>
  <c r="Q4" i="17"/>
  <c r="Q14" i="17" s="1"/>
  <c r="Q38" i="17" s="1"/>
  <c r="G4" i="17"/>
  <c r="G14" i="17" s="1"/>
  <c r="G38" i="17" s="1"/>
  <c r="H4" i="17"/>
  <c r="H14" i="17" s="1"/>
  <c r="H38" i="17" s="1"/>
  <c r="I4" i="17"/>
  <c r="I14" i="17" s="1"/>
  <c r="I38" i="17" s="1"/>
  <c r="D4" i="15"/>
  <c r="D14" i="15" s="1"/>
  <c r="D38" i="15" s="1"/>
  <c r="B38" i="15" s="1"/>
  <c r="L4" i="18" l="1"/>
  <c r="L14" i="18" s="1"/>
  <c r="L38" i="18" s="1"/>
  <c r="I4" i="18"/>
  <c r="I14" i="18" s="1"/>
  <c r="I38" i="18" s="1"/>
  <c r="E4" i="18"/>
  <c r="E14" i="18" s="1"/>
  <c r="E38" i="18" s="1"/>
  <c r="O4" i="18"/>
  <c r="O14" i="18" s="1"/>
  <c r="O38" i="18" s="1"/>
  <c r="J4" i="18"/>
  <c r="J14" i="18" s="1"/>
  <c r="J38" i="18" s="1"/>
  <c r="R4" i="18"/>
  <c r="R14" i="18" s="1"/>
  <c r="R38" i="18" s="1"/>
  <c r="H4" i="18"/>
  <c r="H14" i="18" s="1"/>
  <c r="H38" i="18" s="1"/>
  <c r="P4" i="18"/>
  <c r="P14" i="18" s="1"/>
  <c r="P38" i="18" s="1"/>
  <c r="K4" i="18"/>
  <c r="K14" i="18" s="1"/>
  <c r="K38" i="18" s="1"/>
  <c r="G4" i="18"/>
  <c r="G14" i="18" s="1"/>
  <c r="G38" i="18" s="1"/>
  <c r="T4" i="18"/>
  <c r="T14" i="18" s="1"/>
  <c r="T38" i="18" s="1"/>
  <c r="M4" i="18"/>
  <c r="M14" i="18" s="1"/>
  <c r="M38" i="18" s="1"/>
  <c r="N4" i="18"/>
  <c r="N14" i="18" s="1"/>
  <c r="N38" i="18" s="1"/>
  <c r="Q4" i="18"/>
  <c r="Q14" i="18" s="1"/>
  <c r="Q38" i="18" s="1"/>
  <c r="F4" i="18"/>
  <c r="F14" i="18" s="1"/>
  <c r="F38" i="18" s="1"/>
  <c r="S4" i="18"/>
  <c r="S14" i="18" s="1"/>
  <c r="S38" i="18" s="1"/>
  <c r="H4" i="19" l="1"/>
  <c r="H14" i="19" s="1"/>
  <c r="H38" i="19" s="1"/>
  <c r="R4" i="19"/>
  <c r="R14" i="19" s="1"/>
  <c r="R38" i="19" s="1"/>
  <c r="F4" i="19"/>
  <c r="F14" i="19" s="1"/>
  <c r="F38" i="19" s="1"/>
  <c r="N4" i="19"/>
  <c r="N14" i="19" s="1"/>
  <c r="N38" i="19" s="1"/>
  <c r="J4" i="19"/>
  <c r="J14" i="19" s="1"/>
  <c r="J38" i="19" s="1"/>
  <c r="T4" i="19"/>
  <c r="T14" i="19" s="1"/>
  <c r="T38" i="19" s="1"/>
  <c r="E4" i="19"/>
  <c r="E14" i="19" s="1"/>
  <c r="E38" i="19" s="1"/>
  <c r="M4" i="19"/>
  <c r="M14" i="19" s="1"/>
  <c r="M38" i="19" s="1"/>
  <c r="P4" i="19"/>
  <c r="P14" i="19" s="1"/>
  <c r="P38" i="19" s="1"/>
  <c r="O4" i="19"/>
  <c r="O14" i="19" s="1"/>
  <c r="O38" i="19" s="1"/>
  <c r="G4" i="19"/>
  <c r="G14" i="19" s="1"/>
  <c r="G38" i="19" s="1"/>
  <c r="I4" i="19"/>
  <c r="I14" i="19" s="1"/>
  <c r="I38" i="19" s="1"/>
  <c r="Q4" i="19"/>
  <c r="Q14" i="19" s="1"/>
  <c r="Q38" i="19" s="1"/>
  <c r="S4" i="19"/>
  <c r="S14" i="19" s="1"/>
  <c r="S38" i="19" s="1"/>
  <c r="K4" i="19"/>
  <c r="K14" i="19" s="1"/>
  <c r="K38" i="19" s="1"/>
  <c r="L4" i="19"/>
  <c r="L14" i="19" s="1"/>
  <c r="L38" i="19" s="1"/>
  <c r="D4" i="17"/>
  <c r="D14" i="17" s="1"/>
  <c r="D38" i="17" s="1"/>
  <c r="B38" i="17" s="1"/>
  <c r="D4" i="18" l="1"/>
  <c r="D14" i="18" s="1"/>
  <c r="D38" i="18" s="1"/>
  <c r="B38" i="18" s="1"/>
  <c r="D4" i="19" l="1"/>
  <c r="D14" i="19" s="1"/>
  <c r="D38" i="19" s="1"/>
  <c r="B38" i="19" s="1"/>
</calcChain>
</file>

<file path=xl/sharedStrings.xml><?xml version="1.0" encoding="utf-8"?>
<sst xmlns="http://schemas.openxmlformats.org/spreadsheetml/2006/main" count="1243" uniqueCount="203">
  <si>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</si>
  <si>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</si>
  <si>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</si>
  <si>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</si>
  <si>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</si>
  <si>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</si>
  <si>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</si>
  <si>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</si>
  <si>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</si>
  <si>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</si>
  <si>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</si>
  <si>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</si>
  <si>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</si>
  <si>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</si>
  <si>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</si>
  <si>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</si>
  <si>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</si>
  <si>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</si>
  <si>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</si>
  <si>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</si>
  <si>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</si>
  <si>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</si>
  <si>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</si>
  <si>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</si>
  <si>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</si>
  <si>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</si>
  <si>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</si>
  <si>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</si>
  <si>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</si>
  <si>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تحويل اشتراك كهرباء من مؤقت الى دائم</t>
  </si>
  <si>
    <t>رسوم مخطط موقع</t>
  </si>
  <si>
    <t>من حساب</t>
  </si>
  <si>
    <t>الى حساب</t>
  </si>
  <si>
    <t>بال بيه كهرباء</t>
  </si>
  <si>
    <t>بال بيه مياه</t>
  </si>
  <si>
    <t>المصروفات</t>
  </si>
  <si>
    <t>ساهر فياض احمد شيخ ابراهيم</t>
  </si>
  <si>
    <t>دفعة مقدمة من راتب شهر 2 . 2024</t>
  </si>
  <si>
    <t>حسين محمد الاطرش</t>
  </si>
  <si>
    <t>باقي قيمة المطالبة من شهر 12 / 2023</t>
  </si>
  <si>
    <t>لؤي عبد الحيم محي الدين يحيى</t>
  </si>
  <si>
    <t xml:space="preserve">اجور عامل على الشوارع والارصفة </t>
  </si>
  <si>
    <t>الارصدة النقدية الاجمالية شيقل</t>
  </si>
  <si>
    <t>الرصيد</t>
  </si>
  <si>
    <t>محمد خالد صلاح السعدي</t>
  </si>
  <si>
    <t>ايراد سيارة الاسعاف</t>
  </si>
  <si>
    <t>مبيعات كهرباء</t>
  </si>
  <si>
    <t>مبيعات مياه</t>
  </si>
  <si>
    <t>فادي حسين الاطرش</t>
  </si>
  <si>
    <t>استهلاك طاقة شمسية</t>
  </si>
  <si>
    <t xml:space="preserve">من حساب </t>
  </si>
  <si>
    <t>بلدية علار</t>
  </si>
  <si>
    <t>دفعة من اثمان كهرباء - شركة طوباس</t>
  </si>
  <si>
    <t>شركة ازمير الانشائية</t>
  </si>
  <si>
    <t>لوازم شبكة الكهرباء كوابل ومتفرقات</t>
  </si>
  <si>
    <t>الشركة الفنية للهندسة الكهربائية</t>
  </si>
  <si>
    <t>توريد عدادات كهرباء - جدولة شيكات</t>
  </si>
  <si>
    <t>شركة سارة للطاقة المتجددة</t>
  </si>
  <si>
    <t>اثمان محول كهرباء - جدولة شيكات</t>
  </si>
  <si>
    <t>شركة فيوري تريد</t>
  </si>
  <si>
    <t>توريد عدادات مياه - جدولة شيكات</t>
  </si>
  <si>
    <t>شركة سرطبة (ساتكو) للمقاولات والانشاءات</t>
  </si>
  <si>
    <t>مساهمة في تطوير محطة كهرباء طوباس</t>
  </si>
  <si>
    <t>مجلس الخدمات المشترك</t>
  </si>
  <si>
    <t>تسديد ديون مياه سابقة</t>
  </si>
  <si>
    <t>بنك فلسطين الرئيسي</t>
  </si>
  <si>
    <t>عمولات بنكية</t>
  </si>
  <si>
    <t>بنك فلسطين مياه</t>
  </si>
  <si>
    <t>سمير حسني صلاح ذياب</t>
  </si>
  <si>
    <t>اجور عامل على الشوارع والارصفة</t>
  </si>
  <si>
    <t>الحالات الاجتماعية</t>
  </si>
  <si>
    <t>شحن كهرباء مجاني</t>
  </si>
  <si>
    <t>شحن مياه مجاني</t>
  </si>
  <si>
    <t>اشتراك كهرباء</t>
  </si>
  <si>
    <t>رسوم بناء</t>
  </si>
  <si>
    <t>البنك دينار</t>
  </si>
  <si>
    <t>البنك الرئيسي</t>
  </si>
  <si>
    <t>الغاء شيك رقم 30001094 لسند صرف 589 عن العام 2023</t>
  </si>
  <si>
    <t>الصندوق الرئيسي</t>
  </si>
  <si>
    <t>مساهمة في عمود كهرباء</t>
  </si>
  <si>
    <t>وليد احمد عيد حسن يحيى</t>
  </si>
  <si>
    <t>دفعة مقدمة من راتب شهر 2 / 2024</t>
  </si>
  <si>
    <t>محمد منجد خليل ملحم</t>
  </si>
  <si>
    <t>دفعة مقدمة من راتب شهر 2 / 2025</t>
  </si>
  <si>
    <t>مكتب الصدارة الهندسي</t>
  </si>
  <si>
    <t>اعمال مخططات المركز الصحي</t>
  </si>
  <si>
    <t>شركة حيفا لتسويق البترول</t>
  </si>
  <si>
    <t>اثمان محروقات تشغيلية اليات البلدية</t>
  </si>
  <si>
    <t>محروقات تشغيلية سيارة جمع النفايات شهر 1 / 2024</t>
  </si>
  <si>
    <t>يزيد عزت محمود خليلية</t>
  </si>
  <si>
    <t>اجور سائق سيارة جمع النفايات 1 / 2024</t>
  </si>
  <si>
    <t>عدي حازم شلاش عبادي</t>
  </si>
  <si>
    <t>اجور عامل على مشروع النفايات شهر 1 / 2024</t>
  </si>
  <si>
    <t>شركة بوينت انيرجي</t>
  </si>
  <si>
    <t>اعمال صيانة وزيوت وبناشر اليات البلدية</t>
  </si>
  <si>
    <t>سند صرف ملغي</t>
  </si>
  <si>
    <t>بيسان للزراعة</t>
  </si>
  <si>
    <t>اثمان مبيع اعشاب رش شوارع وارصفة</t>
  </si>
  <si>
    <t>شركة فلسطين للتكنلوجيا المكتبية</t>
  </si>
  <si>
    <t>عقد صيانة ماكنة التصوير الرئيسية</t>
  </si>
  <si>
    <t>شركة المبادرون الاوائل</t>
  </si>
  <si>
    <t>اضرار على شبكة المياه</t>
  </si>
  <si>
    <t>حمدان محمد حمدان شيخ ابراهيم</t>
  </si>
  <si>
    <t>اثمان اسطوانة غاز للبلدية</t>
  </si>
  <si>
    <t>شركة محطة كفرراعي للمحروقات</t>
  </si>
  <si>
    <t>محروقات بدل تنقل الموظف سامي موفق</t>
  </si>
  <si>
    <t>محروقات بدل تنقل الموظف ساهر فياض</t>
  </si>
  <si>
    <t>محروقات بدل تنقل الموظف علي هاشم</t>
  </si>
  <si>
    <t>جوال</t>
  </si>
  <si>
    <t>فواتير خطوط البلدية شهر 1 / 2024</t>
  </si>
  <si>
    <t>طلب معلومات</t>
  </si>
  <si>
    <t>مستشفى ابن سينا</t>
  </si>
  <si>
    <t>ايصال ملغي</t>
  </si>
  <si>
    <t>مراكز شحن الكهرباء الخارجية</t>
  </si>
  <si>
    <t>ممبيعات كهرباء</t>
  </si>
  <si>
    <t>محمد نمر جوابرة</t>
  </si>
  <si>
    <t>اجور عامل على سيارة جمع النفايات</t>
  </si>
  <si>
    <t>ساهر فياض شيخ ابراهيم</t>
  </si>
  <si>
    <t>دفعة سنوية عن العام 2024</t>
  </si>
  <si>
    <t>دفعة سنوية عن العام 2025</t>
  </si>
  <si>
    <t>نفقات مكب النفايات شهر 1 / 2024</t>
  </si>
  <si>
    <t>محلات ابو ثامر لمواد البناء</t>
  </si>
  <si>
    <t>اجور باجر للبلدية</t>
  </si>
  <si>
    <t>الاتصالات الفلسطينية</t>
  </si>
  <si>
    <t>فواتير هاتف البلدية دورة شهر1 / 2024</t>
  </si>
  <si>
    <t>وليد ذيب صوالحة</t>
  </si>
  <si>
    <t>تنازل عن اشتراك كهرباء</t>
  </si>
  <si>
    <t>نهاد احمد محمد ملححم</t>
  </si>
  <si>
    <t>اجور اعمال لحام حديد</t>
  </si>
  <si>
    <t>هيدروليك حمودة</t>
  </si>
  <si>
    <t>لوازم صيانة سيارة رافعة الكهرباء</t>
  </si>
  <si>
    <t>نضال وجيه سامي طبعوني</t>
  </si>
  <si>
    <t>احمد وجيه سامي طبعوني</t>
  </si>
  <si>
    <t>مازن عادل راشد رداد</t>
  </si>
  <si>
    <t>اجور فرس بيسكورس طريق المواريد</t>
  </si>
  <si>
    <t>سعيد فالح اسعد مرشد</t>
  </si>
  <si>
    <t>اجور بناء سناسل قرب مسجد ابو ذر</t>
  </si>
  <si>
    <t>مجلس قروي الرامة</t>
  </si>
  <si>
    <t>اثمان مياه شهر 1 / 2024</t>
  </si>
  <si>
    <t>ماجد جميل احمد شيخ ابراهيم</t>
  </si>
  <si>
    <t>تنقل الى رام الله مع مبيت ومتفرقات</t>
  </si>
  <si>
    <t>نضال محمد اسماعيل ملحم</t>
  </si>
  <si>
    <t>شركة براديس للمقاولات</t>
  </si>
  <si>
    <t>اجور بوبكات وتركتور نقل طمم</t>
  </si>
  <si>
    <t>بقالة ابو صالحة</t>
  </si>
  <si>
    <t>لوازم ضيافة وتشريفات للبلدية</t>
  </si>
  <si>
    <t>شركة الوائل للمقاولات والتعهدات</t>
  </si>
  <si>
    <t>اجور تصويير وثائق مشروع حفر بثر مياه ارتوازي</t>
  </si>
  <si>
    <t>بلال صالح ظاهر جوابرة</t>
  </si>
  <si>
    <t>شركة التميز للمقاولات والتعهدات</t>
  </si>
  <si>
    <t>مساهمة البلدية في مشروع الطرق الزراعية</t>
  </si>
  <si>
    <t>محروقات بدل تنقل الموظف احمد سامي</t>
  </si>
  <si>
    <t>خالد نبيل علي صبيح</t>
  </si>
  <si>
    <t>ايجار قاعة مبنى البلدية</t>
  </si>
  <si>
    <t>اسعد فالح اسعد صبيح</t>
  </si>
  <si>
    <t>تفعيل اشتراك كهرباء ومياه</t>
  </si>
  <si>
    <t>فوزي محمد محمود ابراهيم</t>
  </si>
  <si>
    <t xml:space="preserve">مراكز شحن الكهرباء الخارجية </t>
  </si>
  <si>
    <t>شركة براديس للمقاولات والانشاءات</t>
  </si>
  <si>
    <t>جدولة شيكات - المدرسة الثانوية للبنين</t>
  </si>
  <si>
    <t>مقداد حسني قاسم ذياب</t>
  </si>
  <si>
    <t>محمد مهنا محمد عبيد</t>
  </si>
  <si>
    <t>اشتراك كهرباء + اشتراك مياه</t>
  </si>
  <si>
    <t>الصندوق الرئيسي الدينار</t>
  </si>
  <si>
    <t>مرعي الكتروميكانيكا</t>
  </si>
  <si>
    <t>اثمان فراش طرنبة مضخة المياه</t>
  </si>
  <si>
    <t>جعفر احمد صالح حسين</t>
  </si>
  <si>
    <t>اجور خراطة مراوح</t>
  </si>
  <si>
    <t>مكافئات نهاية الخدمة عن العام 2022</t>
  </si>
  <si>
    <t>جيهان محمد صادق يحيى</t>
  </si>
  <si>
    <t xml:space="preserve">اشترجاع رسوم بناء دفعت سابقا </t>
  </si>
  <si>
    <t>طارق حسان محمد حمامرة</t>
  </si>
  <si>
    <t>محروقات بدل تنقل الموظف ياسر ابو الشوارب</t>
  </si>
  <si>
    <t>كروت عداد كهرباء ومياه</t>
  </si>
  <si>
    <t>اشتراك مياه</t>
  </si>
  <si>
    <t>ايهاب ناصر محمد جوابرة</t>
  </si>
  <si>
    <t>اجور عامل على حاويات النفايات</t>
  </si>
  <si>
    <t>شركة الصنارة للكمبيوتر والتجارة</t>
  </si>
  <si>
    <t>اثمان UPS مضخة المياه</t>
  </si>
  <si>
    <t>رسوم نفايات وضريبة معارف شهر 2 / 2024</t>
  </si>
  <si>
    <t>اعضاء البلدية</t>
  </si>
  <si>
    <t>مكافئات اعضاء البلدية عن الاشهر 1+2 / 2024</t>
  </si>
  <si>
    <t>ضياء بلال صالح جوابرة</t>
  </si>
  <si>
    <t>اجور عامل على عاويات النفايات شهر 2 / 2024</t>
  </si>
  <si>
    <t>دينموميتر عرابة</t>
  </si>
  <si>
    <t>رسوم فحص ترخيص سيارة رافعة الكهرباء</t>
  </si>
  <si>
    <t>حافظ احمد محمد حسين</t>
  </si>
  <si>
    <t>مكبعية الديار</t>
  </si>
  <si>
    <t>ورق شحن كهرباء + ورق برنامج الديوان</t>
  </si>
  <si>
    <t>محمد باسم عارف جرار</t>
  </si>
  <si>
    <t>اجور عامل مشتلفوت</t>
  </si>
  <si>
    <t>محروقات بدل تنقل الموظف محمد عمر</t>
  </si>
  <si>
    <t>هاشم احمد صالح ملحم</t>
  </si>
  <si>
    <t>اجور عامل مياومة على مشروع المياه</t>
  </si>
  <si>
    <t>موظفي ورئيس البلدية والمتقاعدين</t>
  </si>
  <si>
    <t>رواتب شهر 2 / 2024</t>
  </si>
  <si>
    <t>مراكز الشحن الخارجية</t>
  </si>
  <si>
    <t>اشتراك كهرباء + عمود كهرباء + اشتراك مياه</t>
  </si>
  <si>
    <t>فاتورة جوال خط الاسعاف دورة 1 / 2 / 2024</t>
  </si>
  <si>
    <t xml:space="preserve">محروقات بدل تنقل الموظف ياسر ابو الشوارب </t>
  </si>
  <si>
    <t>فصل اشتراك كهرباء</t>
  </si>
  <si>
    <t>مراكز الشحن االخارجية</t>
  </si>
  <si>
    <t>رسوم حرف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</si>
</sst>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#,##0_ ;[Red]\-#,##0\ "/>
    <numFmt numFmtId="166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5" fontId="2" fillId="3" borderId="9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5" fontId="2" fillId="3" borderId="11" xfId="0" applyNumberFormat="1" applyFont="1" applyFill="1" applyBorder="1" applyAlignment="1">
      <alignment horizontal="center"/>
    </xf>
    <xf numFmtId="164" fontId="2" fillId="3" borderId="11" xfId="0" applyNumberFormat="1" applyFont="1" applyFill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3" xfId="0" applyNumberFormat="1" applyFont="1" applyFill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65" fontId="2" fillId="4" borderId="17" xfId="0" applyNumberFormat="1" applyFont="1" applyFill="1" applyBorder="1" applyAlignment="1">
      <alignment horizontal="center"/>
    </xf>
    <xf numFmtId="165" fontId="2" fillId="4" borderId="18" xfId="0" applyNumberFormat="1" applyFont="1" applyFill="1" applyBorder="1" applyAlignment="1">
      <alignment horizontal="center"/>
    </xf>
    <xf numFmtId="164" fontId="2" fillId="4" borderId="18" xfId="0" applyNumberFormat="1" applyFont="1" applyFill="1" applyBorder="1" applyAlignment="1">
      <alignment horizontal="center"/>
    </xf>
    <xf numFmtId="164" fontId="2" fillId="4" borderId="19" xfId="0" applyNumberFormat="1" applyFont="1" applyFill="1" applyBorder="1" applyAlignment="1">
      <alignment horizontal="center"/>
    </xf>
    <xf numFmtId="165" fontId="2" fillId="4" borderId="20" xfId="0" applyNumberFormat="1" applyFont="1" applyFill="1" applyBorder="1" applyAlignment="1">
      <alignment horizontal="center"/>
    </xf>
    <xf numFmtId="164" fontId="2" fillId="4" borderId="20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165" fontId="2" fillId="5" borderId="17" xfId="0" applyNumberFormat="1" applyFont="1" applyFill="1" applyBorder="1" applyAlignment="1">
      <alignment horizontal="center"/>
    </xf>
    <xf numFmtId="165" fontId="2" fillId="5" borderId="18" xfId="0" applyNumberFormat="1" applyFont="1" applyFill="1" applyBorder="1" applyAlignment="1">
      <alignment horizontal="center"/>
    </xf>
    <xf numFmtId="164" fontId="2" fillId="5" borderId="18" xfId="0" applyNumberFormat="1" applyFont="1" applyFill="1" applyBorder="1" applyAlignment="1">
      <alignment horizontal="center"/>
    </xf>
    <xf numFmtId="164" fontId="2" fillId="5" borderId="19" xfId="0" applyNumberFormat="1" applyFont="1" applyFill="1" applyBorder="1" applyAlignment="1">
      <alignment horizontal="center"/>
    </xf>
    <xf numFmtId="165" fontId="2" fillId="5" borderId="20" xfId="0" applyNumberFormat="1" applyFont="1" applyFill="1" applyBorder="1" applyAlignment="1">
      <alignment horizontal="center"/>
    </xf>
    <xf numFmtId="164" fontId="2" fillId="5" borderId="20" xfId="0" applyNumberFormat="1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65" fontId="1" fillId="5" borderId="6" xfId="0" applyNumberFormat="1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165" fontId="1" fillId="2" borderId="27" xfId="0" applyNumberFormat="1" applyFont="1" applyFill="1" applyBorder="1" applyAlignment="1">
      <alignment horizontal="center"/>
    </xf>
    <xf numFmtId="164" fontId="1" fillId="2" borderId="27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164" fontId="1" fillId="2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3" fontId="1" fillId="2" borderId="6" xfId="0" applyNumberFormat="1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2" fillId="3" borderId="6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1" xfId="0" applyNumberFormat="1" applyFont="1" applyFill="1" applyBorder="1" applyAlignment="1">
      <alignment horizontal="center"/>
    </xf>
    <xf numFmtId="164" fontId="2" fillId="3" borderId="13" xfId="0" applyNumberFormat="1" applyFont="1" applyFill="1" applyBorder="1" applyAlignment="1">
      <alignment horizontal="center"/>
    </xf>
    <xf numFmtId="3" fontId="1" fillId="2" borderId="14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3" fontId="2" fillId="4" borderId="17" xfId="0" applyNumberFormat="1" applyFont="1" applyFill="1" applyBorder="1" applyAlignment="1">
      <alignment horizontal="center"/>
    </xf>
    <xf numFmtId="3" fontId="2" fillId="4" borderId="18" xfId="0" applyNumberFormat="1" applyFont="1" applyFill="1" applyBorder="1" applyAlignment="1">
      <alignment horizontal="center"/>
    </xf>
    <xf numFmtId="164" fontId="2" fillId="6" borderId="20" xfId="0" applyNumberFormat="1" applyFont="1" applyFill="1" applyBorder="1" applyAlignment="1">
      <alignment horizontal="center"/>
    </xf>
    <xf numFmtId="3" fontId="1" fillId="4" borderId="14" xfId="0" applyNumberFormat="1" applyFont="1" applyFill="1" applyBorder="1" applyAlignment="1">
      <alignment horizontal="center"/>
    </xf>
    <xf numFmtId="3" fontId="2" fillId="5" borderId="17" xfId="0" applyNumberFormat="1" applyFont="1" applyFill="1" applyBorder="1" applyAlignment="1">
      <alignment horizontal="center"/>
    </xf>
    <xf numFmtId="3" fontId="2" fillId="5" borderId="18" xfId="0" applyNumberFormat="1" applyFont="1" applyFill="1" applyBorder="1" applyAlignment="1">
      <alignment horizontal="center"/>
    </xf>
    <xf numFmtId="3" fontId="1" fillId="5" borderId="6" xfId="0" applyNumberFormat="1" applyFont="1" applyFill="1" applyBorder="1" applyAlignment="1">
      <alignment horizontal="center"/>
    </xf>
    <xf numFmtId="3" fontId="1" fillId="2" borderId="27" xfId="0" applyNumberFormat="1" applyFont="1" applyFill="1" applyBorder="1" applyAlignment="1">
      <alignment horizontal="center"/>
    </xf>
    <xf numFmtId="3" fontId="0" fillId="0" borderId="0" xfId="0" applyNumberFormat="1"/>
    <xf numFmtId="164" fontId="2" fillId="3" borderId="6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4" borderId="17" xfId="0" applyNumberFormat="1" applyFont="1" applyFill="1" applyBorder="1" applyAlignment="1">
      <alignment horizontal="center"/>
    </xf>
    <xf numFmtId="164" fontId="2" fillId="5" borderId="17" xfId="0" applyNumberFormat="1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6" xfId="0" applyNumberFormat="1" applyFont="1" applyFill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4" fontId="1" fillId="2" borderId="15" xfId="0" applyNumberFormat="1" applyFont="1" applyFill="1" applyBorder="1" applyAlignment="1">
      <alignment horizontal="center"/>
    </xf>
    <xf numFmtId="4" fontId="2" fillId="4" borderId="18" xfId="0" applyNumberFormat="1" applyFont="1" applyFill="1" applyBorder="1" applyAlignment="1">
      <alignment horizontal="center"/>
    </xf>
    <xf numFmtId="4" fontId="2" fillId="4" borderId="19" xfId="0" applyNumberFormat="1" applyFont="1" applyFill="1" applyBorder="1" applyAlignment="1">
      <alignment horizontal="center"/>
    </xf>
    <xf numFmtId="4" fontId="2" fillId="4" borderId="20" xfId="0" applyNumberFormat="1" applyFont="1" applyFill="1" applyBorder="1" applyAlignment="1">
      <alignment horizontal="center"/>
    </xf>
    <xf numFmtId="4" fontId="1" fillId="4" borderId="14" xfId="0" applyNumberFormat="1" applyFont="1" applyFill="1" applyBorder="1" applyAlignment="1">
      <alignment horizontal="center"/>
    </xf>
    <xf numFmtId="4" fontId="2" fillId="5" borderId="18" xfId="0" applyNumberFormat="1" applyFont="1" applyFill="1" applyBorder="1" applyAlignment="1">
      <alignment horizontal="center"/>
    </xf>
    <xf numFmtId="4" fontId="2" fillId="5" borderId="19" xfId="0" applyNumberFormat="1" applyFont="1" applyFill="1" applyBorder="1" applyAlignment="1">
      <alignment horizontal="center"/>
    </xf>
    <xf numFmtId="4" fontId="2" fillId="5" borderId="20" xfId="0" applyNumberFormat="1" applyFont="1" applyFill="1" applyBorder="1" applyAlignment="1">
      <alignment horizontal="center"/>
    </xf>
    <xf numFmtId="4" fontId="1" fillId="5" borderId="6" xfId="0" applyNumberFormat="1" applyFont="1" applyFill="1" applyBorder="1" applyAlignment="1">
      <alignment horizontal="center"/>
    </xf>
    <xf numFmtId="4" fontId="1" fillId="2" borderId="27" xfId="0" applyNumberFormat="1" applyFont="1" applyFill="1" applyBorder="1" applyAlignment="1">
      <alignment horizontal="center"/>
    </xf>
    <xf numFmtId="4" fontId="0" fillId="0" borderId="0" xfId="0" applyNumberFormat="1"/>
    <xf numFmtId="166" fontId="1" fillId="2" borderId="9" xfId="0" applyNumberFormat="1" applyFont="1" applyFill="1" applyBorder="1" applyAlignment="1">
      <alignment horizontal="center"/>
    </xf>
    <xf numFmtId="166" fontId="1" fillId="2" borderId="6" xfId="0" applyNumberFormat="1" applyFont="1" applyFill="1" applyBorder="1" applyAlignment="1">
      <alignment horizontal="center"/>
    </xf>
    <xf numFmtId="166" fontId="1" fillId="2" borderId="8" xfId="0" applyNumberFormat="1" applyFont="1" applyFill="1" applyBorder="1" applyAlignment="1">
      <alignment horizontal="center"/>
    </xf>
    <xf numFmtId="166" fontId="2" fillId="3" borderId="6" xfId="0" applyNumberFormat="1" applyFont="1" applyFill="1" applyBorder="1" applyAlignment="1">
      <alignment horizontal="center"/>
    </xf>
    <xf numFmtId="166" fontId="2" fillId="3" borderId="8" xfId="0" applyNumberFormat="1" applyFont="1" applyFill="1" applyBorder="1" applyAlignment="1">
      <alignment horizontal="center"/>
    </xf>
    <xf numFmtId="166" fontId="2" fillId="3" borderId="9" xfId="0" applyNumberFormat="1" applyFont="1" applyFill="1" applyBorder="1" applyAlignment="1">
      <alignment horizontal="center"/>
    </xf>
    <xf numFmtId="166" fontId="2" fillId="3" borderId="10" xfId="0" applyNumberFormat="1" applyFont="1" applyFill="1" applyBorder="1" applyAlignment="1">
      <alignment horizontal="center"/>
    </xf>
    <xf numFmtId="166" fontId="2" fillId="3" borderId="11" xfId="0" applyNumberFormat="1" applyFont="1" applyFill="1" applyBorder="1" applyAlignment="1">
      <alignment horizontal="center"/>
    </xf>
    <xf numFmtId="166" fontId="2" fillId="3" borderId="13" xfId="0" applyNumberFormat="1" applyFont="1" applyFill="1" applyBorder="1" applyAlignment="1">
      <alignment horizontal="center"/>
    </xf>
    <xf numFmtId="166" fontId="1" fillId="2" borderId="14" xfId="0" applyNumberFormat="1" applyFont="1" applyFill="1" applyBorder="1" applyAlignment="1">
      <alignment horizontal="center"/>
    </xf>
    <xf numFmtId="166" fontId="1" fillId="2" borderId="15" xfId="0" applyNumberFormat="1" applyFont="1" applyFill="1" applyBorder="1" applyAlignment="1">
      <alignment horizontal="center"/>
    </xf>
    <xf numFmtId="166" fontId="2" fillId="4" borderId="17" xfId="0" applyNumberFormat="1" applyFont="1" applyFill="1" applyBorder="1" applyAlignment="1">
      <alignment horizontal="center"/>
    </xf>
    <xf numFmtId="166" fontId="2" fillId="4" borderId="18" xfId="0" applyNumberFormat="1" applyFont="1" applyFill="1" applyBorder="1" applyAlignment="1">
      <alignment horizontal="center"/>
    </xf>
    <xf numFmtId="166" fontId="2" fillId="4" borderId="20" xfId="0" applyNumberFormat="1" applyFont="1" applyFill="1" applyBorder="1" applyAlignment="1">
      <alignment horizontal="center"/>
    </xf>
    <xf numFmtId="166" fontId="1" fillId="4" borderId="14" xfId="0" applyNumberFormat="1" applyFont="1" applyFill="1" applyBorder="1" applyAlignment="1">
      <alignment horizontal="center"/>
    </xf>
    <xf numFmtId="166" fontId="2" fillId="5" borderId="17" xfId="0" applyNumberFormat="1" applyFont="1" applyFill="1" applyBorder="1" applyAlignment="1">
      <alignment horizontal="center"/>
    </xf>
    <xf numFmtId="166" fontId="2" fillId="5" borderId="18" xfId="0" applyNumberFormat="1" applyFont="1" applyFill="1" applyBorder="1" applyAlignment="1">
      <alignment horizontal="center"/>
    </xf>
    <xf numFmtId="166" fontId="2" fillId="5" borderId="20" xfId="0" applyNumberFormat="1" applyFont="1" applyFill="1" applyBorder="1" applyAlignment="1">
      <alignment horizontal="center"/>
    </xf>
    <xf numFmtId="166" fontId="1" fillId="5" borderId="6" xfId="0" applyNumberFormat="1" applyFont="1" applyFill="1" applyBorder="1" applyAlignment="1">
      <alignment horizontal="center"/>
    </xf>
    <xf numFmtId="166" fontId="1" fillId="2" borderId="27" xfId="0" applyNumberFormat="1" applyFont="1" applyFill="1" applyBorder="1" applyAlignment="1">
      <alignment horizontal="center"/>
    </xf>
    <xf numFmtId="166" fontId="0" fillId="0" borderId="0" xfId="0" applyNumberFormat="1"/>
    <xf numFmtId="164" fontId="1" fillId="2" borderId="9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1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1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2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  <sheetName val="1.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8">
          <cell r="D38">
            <v>-7390</v>
          </cell>
          <cell r="E38">
            <v>0</v>
          </cell>
          <cell r="F38">
            <v>50.03200000000038</v>
          </cell>
          <cell r="G38">
            <v>0</v>
          </cell>
          <cell r="H38">
            <v>877.91000000003021</v>
          </cell>
          <cell r="I38">
            <v>2095.2989999999991</v>
          </cell>
          <cell r="J38">
            <v>567.0699999999963</v>
          </cell>
          <cell r="K38">
            <v>1</v>
          </cell>
          <cell r="L38">
            <v>32720.950000000012</v>
          </cell>
          <cell r="M38">
            <v>26831</v>
          </cell>
          <cell r="N38">
            <v>35981.329999999813</v>
          </cell>
          <cell r="O38">
            <v>47962</v>
          </cell>
          <cell r="P38">
            <v>6312</v>
          </cell>
          <cell r="Q38">
            <v>48065.010000000038</v>
          </cell>
          <cell r="R38">
            <v>5644.98</v>
          </cell>
          <cell r="S38">
            <v>60292</v>
          </cell>
          <cell r="T38">
            <v>18544.900000000023</v>
          </cell>
        </row>
      </sheetData>
      <sheetData sheetId="31"/>
      <sheetData sheetId="32"/>
      <sheetData sheetId="33"/>
      <sheetData sheetId="3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</sheetNames>
    <sheetDataSet>
      <sheetData sheetId="0">
        <row r="1">
          <cell r="B1">
            <v>2</v>
          </cell>
        </row>
        <row r="2">
          <cell r="A2">
            <v>2024</v>
          </cell>
        </row>
      </sheetData>
      <sheetData sheetId="1">
        <row r="38">
          <cell r="D38">
            <v>-8870</v>
          </cell>
          <cell r="E38">
            <v>1151</v>
          </cell>
          <cell r="F38">
            <v>50.03200000000038</v>
          </cell>
          <cell r="G38">
            <v>0</v>
          </cell>
          <cell r="H38">
            <v>877.91000000003021</v>
          </cell>
          <cell r="I38">
            <v>2095.2989999999991</v>
          </cell>
          <cell r="J38">
            <v>567.0699999999963</v>
          </cell>
          <cell r="K38">
            <v>1</v>
          </cell>
          <cell r="L38">
            <v>32720.950000000012</v>
          </cell>
          <cell r="M38">
            <v>26831</v>
          </cell>
          <cell r="N38">
            <v>83943.329999999813</v>
          </cell>
          <cell r="O38">
            <v>0</v>
          </cell>
          <cell r="P38">
            <v>6312</v>
          </cell>
          <cell r="Q38">
            <v>36971.990000000034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2">
        <row r="43">
          <cell r="D43">
            <v>980</v>
          </cell>
          <cell r="E43">
            <v>3336</v>
          </cell>
          <cell r="F43">
            <v>50.03200000000038</v>
          </cell>
          <cell r="G43">
            <v>0</v>
          </cell>
          <cell r="H43">
            <v>836.77000000003022</v>
          </cell>
          <cell r="I43">
            <v>2095.2989999999991</v>
          </cell>
          <cell r="J43">
            <v>567.0699999999963</v>
          </cell>
          <cell r="K43">
            <v>1</v>
          </cell>
          <cell r="L43">
            <v>29720.950000000012</v>
          </cell>
          <cell r="M43">
            <v>33793</v>
          </cell>
          <cell r="N43">
            <v>-154056.67000000019</v>
          </cell>
          <cell r="O43">
            <v>0</v>
          </cell>
          <cell r="P43">
            <v>6657</v>
          </cell>
          <cell r="Q43">
            <v>25970.070000000036</v>
          </cell>
          <cell r="R43">
            <v>178</v>
          </cell>
          <cell r="S43">
            <v>60292</v>
          </cell>
          <cell r="T43">
            <v>18544.900000000023</v>
          </cell>
        </row>
      </sheetData>
      <sheetData sheetId="3">
        <row r="46">
          <cell r="D46">
            <v>5980</v>
          </cell>
          <cell r="E46">
            <v>3524</v>
          </cell>
          <cell r="F46">
            <v>50.03200000000038</v>
          </cell>
          <cell r="G46">
            <v>0</v>
          </cell>
          <cell r="H46">
            <v>18228.31000000003</v>
          </cell>
          <cell r="I46">
            <v>2595.2989999999991</v>
          </cell>
          <cell r="J46">
            <v>567.0699999999963</v>
          </cell>
          <cell r="K46">
            <v>1</v>
          </cell>
          <cell r="L46">
            <v>29720.950000000012</v>
          </cell>
          <cell r="M46">
            <v>-3565</v>
          </cell>
          <cell r="N46">
            <v>-115698.67000000019</v>
          </cell>
          <cell r="O46">
            <v>0</v>
          </cell>
          <cell r="P46">
            <v>0</v>
          </cell>
          <cell r="Q46">
            <v>12627.070000000036</v>
          </cell>
          <cell r="R46">
            <v>178</v>
          </cell>
          <cell r="S46">
            <v>60292</v>
          </cell>
          <cell r="T46">
            <v>18544.900000000023</v>
          </cell>
        </row>
      </sheetData>
      <sheetData sheetId="4">
        <row r="41">
          <cell r="D41">
            <v>5180</v>
          </cell>
          <cell r="E41">
            <v>4144</v>
          </cell>
          <cell r="F41">
            <v>50.03200000000038</v>
          </cell>
          <cell r="G41">
            <v>0</v>
          </cell>
          <cell r="H41">
            <v>4357.3100000000304</v>
          </cell>
          <cell r="I41">
            <v>115.29899999999907</v>
          </cell>
          <cell r="J41">
            <v>567.0699999999963</v>
          </cell>
          <cell r="K41">
            <v>1</v>
          </cell>
          <cell r="L41">
            <v>22620.950000000012</v>
          </cell>
          <cell r="M41">
            <v>-3565</v>
          </cell>
          <cell r="N41">
            <v>-115698.67000000019</v>
          </cell>
          <cell r="O41">
            <v>0</v>
          </cell>
          <cell r="P41">
            <v>0</v>
          </cell>
          <cell r="Q41">
            <v>12627.070000000036</v>
          </cell>
          <cell r="R41">
            <v>178</v>
          </cell>
          <cell r="S41">
            <v>60292</v>
          </cell>
          <cell r="T41">
            <v>18544.900000000023</v>
          </cell>
        </row>
      </sheetData>
      <sheetData sheetId="5">
        <row r="39">
          <cell r="D39">
            <v>4801</v>
          </cell>
          <cell r="E39">
            <v>7275</v>
          </cell>
          <cell r="F39">
            <v>50.03200000000038</v>
          </cell>
          <cell r="G39">
            <v>0</v>
          </cell>
          <cell r="H39">
            <v>3523.9800000000305</v>
          </cell>
          <cell r="I39">
            <v>115.29899999999907</v>
          </cell>
          <cell r="J39">
            <v>567.0699999999963</v>
          </cell>
          <cell r="K39">
            <v>1</v>
          </cell>
          <cell r="L39">
            <v>22620.950000000012</v>
          </cell>
          <cell r="M39">
            <v>15241</v>
          </cell>
          <cell r="N39">
            <v>-115698.67000000019</v>
          </cell>
          <cell r="O39">
            <v>0</v>
          </cell>
          <cell r="P39">
            <v>2200</v>
          </cell>
          <cell r="Q39">
            <v>12627.070000000036</v>
          </cell>
          <cell r="R39">
            <v>178</v>
          </cell>
          <cell r="S39">
            <v>60292</v>
          </cell>
          <cell r="T39">
            <v>18544.900000000023</v>
          </cell>
        </row>
      </sheetData>
      <sheetData sheetId="6"/>
      <sheetData sheetId="7"/>
      <sheetData sheetId="8">
        <row r="38">
          <cell r="D38">
            <v>4801</v>
          </cell>
          <cell r="E38">
            <v>7315</v>
          </cell>
          <cell r="F38">
            <v>50.03200000000038</v>
          </cell>
          <cell r="G38">
            <v>0</v>
          </cell>
          <cell r="H38">
            <v>3523.9800000000305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22620.950000000012</v>
          </cell>
          <cell r="M38">
            <v>-5324</v>
          </cell>
          <cell r="N38">
            <v>-89528.670000000187</v>
          </cell>
          <cell r="O38">
            <v>0</v>
          </cell>
          <cell r="P38">
            <v>0</v>
          </cell>
          <cell r="Q38">
            <v>15837.070000000036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9">
        <row r="38">
          <cell r="D38">
            <v>4801</v>
          </cell>
          <cell r="E38">
            <v>7315</v>
          </cell>
          <cell r="F38">
            <v>50.03200000000038</v>
          </cell>
          <cell r="G38">
            <v>0</v>
          </cell>
          <cell r="H38">
            <v>4823.9800000000305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22620.950000000012</v>
          </cell>
          <cell r="M38">
            <v>6108</v>
          </cell>
          <cell r="N38">
            <v>-89528.670000000187</v>
          </cell>
          <cell r="O38">
            <v>0</v>
          </cell>
          <cell r="P38">
            <v>930</v>
          </cell>
          <cell r="Q38">
            <v>15837.070000000036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0">
        <row r="38">
          <cell r="D38">
            <v>4401</v>
          </cell>
          <cell r="E38">
            <v>7315</v>
          </cell>
          <cell r="F38">
            <v>50.03200000000038</v>
          </cell>
          <cell r="G38">
            <v>0</v>
          </cell>
          <cell r="H38">
            <v>23.930000000030304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12078</v>
          </cell>
          <cell r="N38">
            <v>35271.329999999813</v>
          </cell>
          <cell r="O38">
            <v>0</v>
          </cell>
          <cell r="P38">
            <v>2452</v>
          </cell>
          <cell r="Q38">
            <v>13637.070000000036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1"/>
      <sheetData sheetId="12">
        <row r="38">
          <cell r="D38">
            <v>4001</v>
          </cell>
          <cell r="E38">
            <v>8060</v>
          </cell>
          <cell r="F38">
            <v>50.03200000000038</v>
          </cell>
          <cell r="G38">
            <v>0</v>
          </cell>
          <cell r="H38">
            <v>7002.9300000000303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0</v>
          </cell>
          <cell r="N38">
            <v>53716.329999999813</v>
          </cell>
          <cell r="O38">
            <v>0</v>
          </cell>
          <cell r="P38">
            <v>0</v>
          </cell>
          <cell r="Q38">
            <v>16719.070000000036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3">
        <row r="38">
          <cell r="D38">
            <v>971</v>
          </cell>
          <cell r="E38">
            <v>8286</v>
          </cell>
          <cell r="F38">
            <v>50.03200000000038</v>
          </cell>
          <cell r="G38">
            <v>0</v>
          </cell>
          <cell r="H38">
            <v>7002.9300000000303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8335</v>
          </cell>
          <cell r="N38">
            <v>53716.329999999813</v>
          </cell>
          <cell r="O38">
            <v>0</v>
          </cell>
          <cell r="P38">
            <v>1275</v>
          </cell>
          <cell r="Q38">
            <v>16719.070000000036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4"/>
      <sheetData sheetId="15">
        <row r="39">
          <cell r="D39">
            <v>4781</v>
          </cell>
          <cell r="E39">
            <v>3286</v>
          </cell>
          <cell r="F39">
            <v>50.03200000000038</v>
          </cell>
          <cell r="G39">
            <v>0</v>
          </cell>
          <cell r="H39">
            <v>7002.9300000000303</v>
          </cell>
          <cell r="I39">
            <v>115.29899999999907</v>
          </cell>
          <cell r="J39">
            <v>567.0699999999963</v>
          </cell>
          <cell r="K39">
            <v>1</v>
          </cell>
          <cell r="L39">
            <v>3906.9500000000116</v>
          </cell>
          <cell r="M39">
            <v>0</v>
          </cell>
          <cell r="N39">
            <v>69986.329999999813</v>
          </cell>
          <cell r="O39">
            <v>0</v>
          </cell>
          <cell r="P39">
            <v>0</v>
          </cell>
          <cell r="Q39">
            <v>33428.070000000036</v>
          </cell>
          <cell r="R39">
            <v>178</v>
          </cell>
          <cell r="S39">
            <v>60292</v>
          </cell>
          <cell r="T39">
            <v>18544.900000000023</v>
          </cell>
        </row>
      </sheetData>
      <sheetData sheetId="16">
        <row r="38">
          <cell r="D38">
            <v>4561</v>
          </cell>
          <cell r="E38">
            <v>3286</v>
          </cell>
          <cell r="F38">
            <v>50.03200000000038</v>
          </cell>
          <cell r="G38">
            <v>0</v>
          </cell>
          <cell r="H38">
            <v>-64944.069999999971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4240</v>
          </cell>
          <cell r="N38">
            <v>69986.329999999813</v>
          </cell>
          <cell r="O38">
            <v>0</v>
          </cell>
          <cell r="P38">
            <v>520</v>
          </cell>
          <cell r="Q38">
            <v>33428.070000000036</v>
          </cell>
          <cell r="R38">
            <v>178</v>
          </cell>
          <cell r="S38">
            <v>60292</v>
          </cell>
          <cell r="T38">
            <v>18544.900000000023</v>
          </cell>
        </row>
      </sheetData>
      <sheetData sheetId="17">
        <row r="38">
          <cell r="D38">
            <v>4561</v>
          </cell>
          <cell r="E38">
            <v>3882</v>
          </cell>
          <cell r="F38">
            <v>50.03200000000038</v>
          </cell>
          <cell r="G38">
            <v>0</v>
          </cell>
          <cell r="H38">
            <v>80055.930000000022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9210</v>
          </cell>
          <cell r="N38">
            <v>986.32999999981257</v>
          </cell>
          <cell r="O38">
            <v>0</v>
          </cell>
          <cell r="P38">
            <v>1180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18">
        <row r="38">
          <cell r="D38">
            <v>4561</v>
          </cell>
          <cell r="E38">
            <v>5950</v>
          </cell>
          <cell r="F38">
            <v>50.03200000000038</v>
          </cell>
          <cell r="G38">
            <v>0</v>
          </cell>
          <cell r="H38">
            <v>80055.930000000022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13900</v>
          </cell>
          <cell r="N38">
            <v>986.32999999981257</v>
          </cell>
          <cell r="O38">
            <v>0</v>
          </cell>
          <cell r="P38">
            <v>1935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19">
        <row r="38">
          <cell r="D38">
            <v>4071</v>
          </cell>
          <cell r="E38">
            <v>7950</v>
          </cell>
          <cell r="F38">
            <v>3.2000000000380169E-2</v>
          </cell>
          <cell r="G38">
            <v>0</v>
          </cell>
          <cell r="H38">
            <v>74055.930000000022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-3870</v>
          </cell>
          <cell r="N38">
            <v>24986.329999999813</v>
          </cell>
          <cell r="O38">
            <v>0</v>
          </cell>
          <cell r="P38">
            <v>2365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20">
        <row r="38">
          <cell r="D38">
            <v>3471</v>
          </cell>
          <cell r="E38">
            <v>7950</v>
          </cell>
          <cell r="F38">
            <v>3.2000000000380169E-2</v>
          </cell>
          <cell r="G38">
            <v>0</v>
          </cell>
          <cell r="H38">
            <v>74055.930000000022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265</v>
          </cell>
          <cell r="N38">
            <v>24986.329999999813</v>
          </cell>
          <cell r="O38">
            <v>0</v>
          </cell>
          <cell r="P38">
            <v>2775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21"/>
      <sheetData sheetId="22">
        <row r="40">
          <cell r="D40">
            <v>3471</v>
          </cell>
          <cell r="E40">
            <v>8030</v>
          </cell>
          <cell r="F40">
            <v>3.2000000000380169E-2</v>
          </cell>
          <cell r="G40">
            <v>0</v>
          </cell>
          <cell r="H40">
            <v>74055.930000000022</v>
          </cell>
          <cell r="I40">
            <v>165.29899999999907</v>
          </cell>
          <cell r="J40">
            <v>567.0699999999963</v>
          </cell>
          <cell r="K40">
            <v>1</v>
          </cell>
          <cell r="L40">
            <v>3906.9500000000116</v>
          </cell>
          <cell r="M40">
            <v>8100</v>
          </cell>
          <cell r="N40">
            <v>24986.329999999813</v>
          </cell>
          <cell r="O40">
            <v>0</v>
          </cell>
          <cell r="P40">
            <v>3850</v>
          </cell>
          <cell r="Q40">
            <v>33428.070000000036</v>
          </cell>
          <cell r="R40">
            <v>178</v>
          </cell>
          <cell r="S40">
            <v>60292</v>
          </cell>
          <cell r="T40">
            <v>943.90000000002328</v>
          </cell>
        </row>
      </sheetData>
      <sheetData sheetId="23">
        <row r="38">
          <cell r="D38">
            <v>2171</v>
          </cell>
          <cell r="E38">
            <v>9656</v>
          </cell>
          <cell r="F38">
            <v>3.2000000000380169E-2</v>
          </cell>
          <cell r="G38">
            <v>0</v>
          </cell>
          <cell r="H38">
            <v>74055.930000000022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11650</v>
          </cell>
          <cell r="N38">
            <v>24986.329999999813</v>
          </cell>
          <cell r="O38">
            <v>0</v>
          </cell>
          <cell r="P38">
            <v>4320</v>
          </cell>
          <cell r="Q38">
            <v>33428.070000000036</v>
          </cell>
          <cell r="R38">
            <v>178</v>
          </cell>
          <cell r="S38">
            <v>60292</v>
          </cell>
          <cell r="T38">
            <v>943.90000000002328</v>
          </cell>
        </row>
      </sheetData>
      <sheetData sheetId="24">
        <row r="38">
          <cell r="D38">
            <v>1339</v>
          </cell>
          <cell r="E38">
            <v>10311</v>
          </cell>
          <cell r="F38">
            <v>3.2000000000380169E-2</v>
          </cell>
          <cell r="G38">
            <v>0</v>
          </cell>
          <cell r="H38">
            <v>106030.93000000002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18430</v>
          </cell>
          <cell r="N38">
            <v>16986.329999999813</v>
          </cell>
          <cell r="O38">
            <v>0</v>
          </cell>
          <cell r="P38">
            <v>4970</v>
          </cell>
          <cell r="Q38">
            <v>33428.070000000036</v>
          </cell>
          <cell r="R38">
            <v>178</v>
          </cell>
          <cell r="S38">
            <v>60292</v>
          </cell>
          <cell r="T38">
            <v>8943.9000000000233</v>
          </cell>
        </row>
      </sheetData>
      <sheetData sheetId="25">
        <row r="38">
          <cell r="D38">
            <v>149</v>
          </cell>
          <cell r="E38">
            <v>10311</v>
          </cell>
          <cell r="F38">
            <v>3.2000000000380169E-2</v>
          </cell>
          <cell r="G38">
            <v>0</v>
          </cell>
          <cell r="H38">
            <v>106030.93000000002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23395</v>
          </cell>
          <cell r="N38">
            <v>16986.329999999813</v>
          </cell>
          <cell r="O38">
            <v>0</v>
          </cell>
          <cell r="P38">
            <v>5940</v>
          </cell>
          <cell r="Q38">
            <v>33428.070000000036</v>
          </cell>
          <cell r="R38">
            <v>178</v>
          </cell>
          <cell r="S38">
            <v>60292</v>
          </cell>
          <cell r="T38">
            <v>8943.9000000000233</v>
          </cell>
        </row>
      </sheetData>
      <sheetData sheetId="26">
        <row r="39">
          <cell r="D39">
            <v>149</v>
          </cell>
          <cell r="E39">
            <v>10311</v>
          </cell>
          <cell r="F39">
            <v>3.2000000000380169E-2</v>
          </cell>
          <cell r="G39">
            <v>0</v>
          </cell>
          <cell r="H39">
            <v>-1738.0699999999779</v>
          </cell>
          <cell r="I39">
            <v>165.29899999999907</v>
          </cell>
          <cell r="J39">
            <v>567.0699999999963</v>
          </cell>
          <cell r="K39">
            <v>1</v>
          </cell>
          <cell r="L39">
            <v>35906.950000000012</v>
          </cell>
          <cell r="M39">
            <v>27565</v>
          </cell>
          <cell r="N39">
            <v>16986.329999999813</v>
          </cell>
          <cell r="O39">
            <v>0</v>
          </cell>
          <cell r="P39">
            <v>7035</v>
          </cell>
          <cell r="Q39">
            <v>28928.070000000036</v>
          </cell>
          <cell r="R39">
            <v>178</v>
          </cell>
          <cell r="S39">
            <v>60292</v>
          </cell>
          <cell r="T39">
            <v>8943.9000000000233</v>
          </cell>
        </row>
      </sheetData>
      <sheetData sheetId="27">
        <row r="38">
          <cell r="D38">
            <v>4880</v>
          </cell>
          <cell r="E38">
            <v>8656</v>
          </cell>
          <cell r="F38">
            <v>3.2000000000380169E-2</v>
          </cell>
          <cell r="G38">
            <v>0</v>
          </cell>
          <cell r="H38">
            <v>646.09000000002209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-585</v>
          </cell>
          <cell r="N38">
            <v>47861.329999999813</v>
          </cell>
          <cell r="O38">
            <v>0</v>
          </cell>
          <cell r="P38">
            <v>0</v>
          </cell>
          <cell r="Q38">
            <v>36053.070000000036</v>
          </cell>
          <cell r="R38">
            <v>178</v>
          </cell>
          <cell r="S38">
            <v>60292</v>
          </cell>
          <cell r="T38">
            <v>8943.9000000000233</v>
          </cell>
        </row>
      </sheetData>
      <sheetData sheetId="28"/>
      <sheetData sheetId="29"/>
      <sheetData sheetId="30">
        <row r="38">
          <cell r="D38">
            <v>4880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T38"/>
  <sheetViews>
    <sheetView rightToLeft="1" workbookViewId="0">
      <selection activeCell="A9" sqref="A9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1</v>
      </c>
      <c r="B1" s="2"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4" t="s">
        <v>6</v>
      </c>
      <c r="O2" s="142"/>
      <c r="P2" s="10" t="s">
        <v>5</v>
      </c>
      <c r="Q2" s="154" t="s">
        <v>6</v>
      </c>
      <c r="R2" s="142"/>
      <c r="S2" s="141" t="s">
        <v>5</v>
      </c>
      <c r="T2" s="142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106</v>
      </c>
      <c r="D4" s="13">
        <f>'[1]31'!$D$38</f>
        <v>-7390</v>
      </c>
      <c r="E4" s="14">
        <f>'[1]31'!$E$38</f>
        <v>0</v>
      </c>
      <c r="F4" s="8">
        <f>'[1]31'!$F$38</f>
        <v>50.03200000000038</v>
      </c>
      <c r="G4" s="8">
        <f>'[1]31'!$G$38</f>
        <v>0</v>
      </c>
      <c r="H4" s="8">
        <f>'[1]31'!$H$38</f>
        <v>877.91000000003021</v>
      </c>
      <c r="I4" s="8">
        <f>'[1]31'!$I$38</f>
        <v>2095.2989999999991</v>
      </c>
      <c r="J4" s="8">
        <f>'[1]31'!$J$38</f>
        <v>567.0699999999963</v>
      </c>
      <c r="K4" s="8">
        <f>'[1]31'!$K$38</f>
        <v>1</v>
      </c>
      <c r="L4" s="9">
        <f>'[1]31'!$L$38</f>
        <v>32720.950000000012</v>
      </c>
      <c r="M4" s="10">
        <f>'[1]31'!$M$38</f>
        <v>26831</v>
      </c>
      <c r="N4" s="8">
        <f>'[1]31'!$N$38</f>
        <v>35981.329999999813</v>
      </c>
      <c r="O4" s="9">
        <f>'[1]31'!$O$38</f>
        <v>47962</v>
      </c>
      <c r="P4" s="10">
        <f>'[1]31'!$P$38</f>
        <v>6312</v>
      </c>
      <c r="Q4" s="8">
        <f>'[1]31'!$Q$38</f>
        <v>48065.010000000038</v>
      </c>
      <c r="R4" s="9">
        <f>'[1]31'!$R$38</f>
        <v>5644.98</v>
      </c>
      <c r="S4" s="11">
        <f>'[1]31'!$S$38</f>
        <v>60292</v>
      </c>
      <c r="T4" s="9">
        <f>'[1]31'!$T$38</f>
        <v>18544.900000000023</v>
      </c>
    </row>
    <row r="5" spans="1:20" x14ac:dyDescent="0.25">
      <c r="A5" s="15"/>
      <c r="B5" s="16" t="s">
        <v>29</v>
      </c>
      <c r="C5" s="6">
        <f>C4+1</f>
        <v>107</v>
      </c>
      <c r="D5" s="17"/>
      <c r="E5" s="18">
        <v>975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30</v>
      </c>
      <c r="C6" s="6">
        <f t="shared" ref="C6:C13" si="0">C5+1</f>
        <v>108</v>
      </c>
      <c r="D6" s="17"/>
      <c r="E6" s="18">
        <v>176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109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110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111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112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113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114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115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-7390</v>
      </c>
      <c r="E14" s="32">
        <f t="shared" ref="E14:M14" si="1">SUM(E4:E13)</f>
        <v>1151</v>
      </c>
      <c r="F14" s="33">
        <f t="shared" si="1"/>
        <v>50.03200000000038</v>
      </c>
      <c r="G14" s="33">
        <f t="shared" si="1"/>
        <v>0</v>
      </c>
      <c r="H14" s="33">
        <f t="shared" si="1"/>
        <v>877.91000000003021</v>
      </c>
      <c r="I14" s="33">
        <f t="shared" si="1"/>
        <v>2095.2989999999991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32720.950000000012</v>
      </c>
      <c r="M14" s="32">
        <f t="shared" si="1"/>
        <v>26831</v>
      </c>
      <c r="N14" s="33">
        <f>SUM(N4:N13)</f>
        <v>35981.329999999813</v>
      </c>
      <c r="O14" s="33">
        <f t="shared" ref="O14:T14" si="2">SUM(O4:O13)</f>
        <v>47962</v>
      </c>
      <c r="P14" s="32">
        <f t="shared" si="2"/>
        <v>6312</v>
      </c>
      <c r="Q14" s="33">
        <f t="shared" si="2"/>
        <v>48065.010000000038</v>
      </c>
      <c r="R14" s="33">
        <f t="shared" si="2"/>
        <v>5644.98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31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32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47962</v>
      </c>
      <c r="O16" s="21">
        <v>-47962</v>
      </c>
      <c r="P16" s="22"/>
      <c r="Q16" s="20"/>
      <c r="R16" s="21"/>
      <c r="S16" s="23"/>
      <c r="T16" s="21"/>
    </row>
    <row r="17" spans="1:20" x14ac:dyDescent="0.25">
      <c r="A17" s="15" t="s">
        <v>34</v>
      </c>
      <c r="B17" s="16" t="s">
        <v>23</v>
      </c>
      <c r="C17" s="36">
        <f t="shared" ref="C17:C25" si="3">C16+1</f>
        <v>33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>
        <v>5644.98</v>
      </c>
      <c r="R17" s="21">
        <v>-5644.98</v>
      </c>
      <c r="S17" s="23"/>
      <c r="T17" s="21"/>
    </row>
    <row r="18" spans="1:20" x14ac:dyDescent="0.25">
      <c r="A18" s="15"/>
      <c r="B18" s="16"/>
      <c r="C18" s="36">
        <f t="shared" si="3"/>
        <v>34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35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36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37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38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39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40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41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47962</v>
      </c>
      <c r="O26" s="47">
        <f t="shared" si="4"/>
        <v>-47962</v>
      </c>
      <c r="P26" s="46">
        <f t="shared" si="4"/>
        <v>0</v>
      </c>
      <c r="Q26" s="47">
        <f t="shared" si="4"/>
        <v>5644.98</v>
      </c>
      <c r="R26" s="47">
        <f t="shared" si="4"/>
        <v>-5644.98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104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36</v>
      </c>
      <c r="B28" s="16" t="s">
        <v>37</v>
      </c>
      <c r="C28" s="55">
        <f>C27+1</f>
        <v>105</v>
      </c>
      <c r="D28" s="17">
        <v>1000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38</v>
      </c>
      <c r="B29" s="16" t="s">
        <v>39</v>
      </c>
      <c r="C29" s="55">
        <f t="shared" ref="C29:C36" si="5">C28+1</f>
        <v>106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>
        <v>16560</v>
      </c>
      <c r="R29" s="21"/>
      <c r="S29" s="23"/>
      <c r="T29" s="21"/>
    </row>
    <row r="30" spans="1:20" x14ac:dyDescent="0.25">
      <c r="A30" s="15" t="s">
        <v>40</v>
      </c>
      <c r="B30" s="16" t="s">
        <v>41</v>
      </c>
      <c r="C30" s="55">
        <f t="shared" si="5"/>
        <v>107</v>
      </c>
      <c r="D30" s="17">
        <v>480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108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109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110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111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112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113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1480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16560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25674.160000000003</v>
      </c>
      <c r="C38" s="62" t="s">
        <v>43</v>
      </c>
      <c r="D38" s="63">
        <f>D14+D26-D37</f>
        <v>-8870</v>
      </c>
      <c r="E38" s="63">
        <f t="shared" ref="E38:T38" si="7">E14+E26-E37</f>
        <v>1151</v>
      </c>
      <c r="F38" s="64">
        <f t="shared" si="7"/>
        <v>50.03200000000038</v>
      </c>
      <c r="G38" s="64">
        <f t="shared" si="7"/>
        <v>0</v>
      </c>
      <c r="H38" s="64">
        <f t="shared" si="7"/>
        <v>877.91000000003021</v>
      </c>
      <c r="I38" s="64">
        <f t="shared" si="7"/>
        <v>2095.2989999999991</v>
      </c>
      <c r="J38" s="64">
        <f t="shared" si="7"/>
        <v>567.0699999999963</v>
      </c>
      <c r="K38" s="64">
        <f t="shared" si="7"/>
        <v>1</v>
      </c>
      <c r="L38" s="64">
        <f t="shared" si="7"/>
        <v>32720.950000000012</v>
      </c>
      <c r="M38" s="63">
        <f t="shared" si="7"/>
        <v>26831</v>
      </c>
      <c r="N38" s="64">
        <f t="shared" si="7"/>
        <v>83943.329999999813</v>
      </c>
      <c r="O38" s="64">
        <f t="shared" si="7"/>
        <v>0</v>
      </c>
      <c r="P38" s="63">
        <f t="shared" si="7"/>
        <v>6312</v>
      </c>
      <c r="Q38" s="64">
        <f t="shared" si="7"/>
        <v>37149.990000000034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T43"/>
  <sheetViews>
    <sheetView rightToLeft="1" topLeftCell="A13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3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108</v>
      </c>
      <c r="D4" s="13">
        <f>'[2]2'!D38</f>
        <v>-8870</v>
      </c>
      <c r="E4" s="13">
        <f>'[2]2'!E38</f>
        <v>1151</v>
      </c>
      <c r="F4" s="67">
        <f>'[2]2'!F38</f>
        <v>50.03200000000038</v>
      </c>
      <c r="G4" s="67">
        <f>'[2]2'!G38</f>
        <v>0</v>
      </c>
      <c r="H4" s="67">
        <f>'[2]2'!H38</f>
        <v>877.91000000003021</v>
      </c>
      <c r="I4" s="67">
        <f>'[2]2'!I38</f>
        <v>2095.2989999999991</v>
      </c>
      <c r="J4" s="67">
        <f>'[2]2'!J38</f>
        <v>567.0699999999963</v>
      </c>
      <c r="K4" s="67">
        <f>'[2]2'!K38</f>
        <v>1</v>
      </c>
      <c r="L4" s="67">
        <f>'[2]2'!L38</f>
        <v>32720.950000000012</v>
      </c>
      <c r="M4" s="13">
        <f>'[2]2'!M38</f>
        <v>26831</v>
      </c>
      <c r="N4" s="67">
        <f>'[2]2'!N38</f>
        <v>83943.329999999813</v>
      </c>
      <c r="O4" s="67">
        <f>'[2]2'!O38</f>
        <v>0</v>
      </c>
      <c r="P4" s="13">
        <f>'[2]2'!P38</f>
        <v>6312</v>
      </c>
      <c r="Q4" s="67">
        <f>'[2]2'!Q38</f>
        <v>36971.990000000034</v>
      </c>
      <c r="R4" s="67">
        <f>'[2]2'!R38</f>
        <v>178</v>
      </c>
      <c r="S4" s="67">
        <f>'[2]2'!S38</f>
        <v>60292</v>
      </c>
      <c r="T4" s="67">
        <f>'[2]2'!T38</f>
        <v>18544.900000000023</v>
      </c>
    </row>
    <row r="5" spans="1:20" x14ac:dyDescent="0.25">
      <c r="A5" s="15" t="s">
        <v>44</v>
      </c>
      <c r="B5" s="16" t="s">
        <v>45</v>
      </c>
      <c r="C5" s="6">
        <f>C4+1</f>
        <v>109</v>
      </c>
      <c r="D5" s="17"/>
      <c r="E5" s="18">
        <v>2185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110</v>
      </c>
      <c r="D6" s="17"/>
      <c r="E6" s="18"/>
      <c r="F6" s="19"/>
      <c r="G6" s="19"/>
      <c r="H6" s="20"/>
      <c r="I6" s="20"/>
      <c r="J6" s="20"/>
      <c r="K6" s="20"/>
      <c r="L6" s="21"/>
      <c r="M6" s="22">
        <v>7277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111</v>
      </c>
      <c r="D7" s="17"/>
      <c r="E7" s="18"/>
      <c r="F7" s="19"/>
      <c r="G7" s="19"/>
      <c r="H7" s="20"/>
      <c r="I7" s="20"/>
      <c r="J7" s="20"/>
      <c r="K7" s="20"/>
      <c r="L7" s="21"/>
      <c r="M7" s="22">
        <v>100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112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565</v>
      </c>
      <c r="Q8" s="20"/>
      <c r="R8" s="21"/>
      <c r="S8" s="23"/>
      <c r="T8" s="21"/>
    </row>
    <row r="9" spans="1:20" x14ac:dyDescent="0.25">
      <c r="A9" s="15" t="s">
        <v>48</v>
      </c>
      <c r="B9" s="16" t="s">
        <v>49</v>
      </c>
      <c r="C9" s="6">
        <f t="shared" si="0"/>
        <v>113</v>
      </c>
      <c r="D9" s="17"/>
      <c r="E9" s="18"/>
      <c r="F9" s="19"/>
      <c r="G9" s="19"/>
      <c r="H9" s="20"/>
      <c r="I9" s="20"/>
      <c r="J9" s="20"/>
      <c r="K9" s="20"/>
      <c r="L9" s="21"/>
      <c r="M9" s="22">
        <v>500</v>
      </c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114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115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116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117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-8870</v>
      </c>
      <c r="E14" s="32">
        <f t="shared" ref="E14:M14" si="1">SUM(E4:E13)</f>
        <v>3336</v>
      </c>
      <c r="F14" s="33">
        <f t="shared" si="1"/>
        <v>50.03200000000038</v>
      </c>
      <c r="G14" s="33">
        <f t="shared" si="1"/>
        <v>0</v>
      </c>
      <c r="H14" s="33">
        <f t="shared" si="1"/>
        <v>877.91000000003021</v>
      </c>
      <c r="I14" s="33">
        <f t="shared" si="1"/>
        <v>2095.2989999999991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32720.950000000012</v>
      </c>
      <c r="M14" s="32">
        <f t="shared" si="1"/>
        <v>34708</v>
      </c>
      <c r="N14" s="33">
        <f>SUM(N4:N13)</f>
        <v>83943.329999999813</v>
      </c>
      <c r="O14" s="33">
        <f t="shared" ref="O14:T14" si="2">SUM(O4:O13)</f>
        <v>0</v>
      </c>
      <c r="P14" s="32">
        <f t="shared" si="2"/>
        <v>6877</v>
      </c>
      <c r="Q14" s="33">
        <f t="shared" si="2"/>
        <v>36971.990000000034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50</v>
      </c>
      <c r="B15" s="35" t="s">
        <v>32</v>
      </c>
      <c r="C15" s="36">
        <v>33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20</v>
      </c>
      <c r="B16" s="16" t="s">
        <v>10</v>
      </c>
      <c r="C16" s="36">
        <f>C15+1</f>
        <v>34</v>
      </c>
      <c r="D16" s="17">
        <v>10000</v>
      </c>
      <c r="E16" s="18"/>
      <c r="F16" s="19"/>
      <c r="G16" s="19"/>
      <c r="H16" s="20"/>
      <c r="I16" s="20"/>
      <c r="J16" s="20"/>
      <c r="K16" s="20"/>
      <c r="L16" s="21"/>
      <c r="M16" s="22"/>
      <c r="N16" s="20">
        <v>-10000</v>
      </c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35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36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37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38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39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41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42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43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10000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-10000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107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51</v>
      </c>
      <c r="B28" s="16" t="s">
        <v>52</v>
      </c>
      <c r="C28" s="55">
        <f>C27+1</f>
        <v>108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>
        <v>150000</v>
      </c>
      <c r="O28" s="21"/>
      <c r="P28" s="22"/>
      <c r="Q28" s="20"/>
      <c r="R28" s="21"/>
      <c r="S28" s="23"/>
      <c r="T28" s="21"/>
    </row>
    <row r="29" spans="1:20" x14ac:dyDescent="0.25">
      <c r="A29" s="15" t="s">
        <v>53</v>
      </c>
      <c r="B29" s="16" t="s">
        <v>54</v>
      </c>
      <c r="C29" s="55">
        <f t="shared" ref="C29:C41" si="5">C28+1</f>
        <v>109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>
        <v>13000</v>
      </c>
      <c r="O29" s="21"/>
      <c r="P29" s="22"/>
      <c r="Q29" s="20"/>
      <c r="R29" s="21"/>
      <c r="S29" s="23"/>
      <c r="T29" s="21"/>
    </row>
    <row r="30" spans="1:20" x14ac:dyDescent="0.25">
      <c r="A30" s="15" t="s">
        <v>55</v>
      </c>
      <c r="B30" s="16" t="s">
        <v>56</v>
      </c>
      <c r="C30" s="55">
        <f t="shared" si="5"/>
        <v>110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>
        <v>50000</v>
      </c>
      <c r="O30" s="21"/>
      <c r="P30" s="22"/>
      <c r="Q30" s="20"/>
      <c r="R30" s="21"/>
      <c r="S30" s="23"/>
      <c r="T30" s="21"/>
    </row>
    <row r="31" spans="1:20" x14ac:dyDescent="0.25">
      <c r="A31" s="15" t="s">
        <v>57</v>
      </c>
      <c r="B31" s="16" t="s">
        <v>58</v>
      </c>
      <c r="C31" s="55">
        <f t="shared" si="5"/>
        <v>111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>
        <v>10000</v>
      </c>
      <c r="O31" s="21"/>
      <c r="P31" s="22"/>
      <c r="Q31" s="20"/>
      <c r="R31" s="21"/>
      <c r="S31" s="23"/>
      <c r="T31" s="21"/>
    </row>
    <row r="32" spans="1:20" x14ac:dyDescent="0.25">
      <c r="A32" s="15" t="s">
        <v>59</v>
      </c>
      <c r="B32" s="16" t="s">
        <v>60</v>
      </c>
      <c r="C32" s="55">
        <f t="shared" si="5"/>
        <v>112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>
        <v>11000</v>
      </c>
      <c r="R32" s="21"/>
      <c r="S32" s="23"/>
      <c r="T32" s="21"/>
    </row>
    <row r="33" spans="1:20" x14ac:dyDescent="0.25">
      <c r="A33" s="15" t="s">
        <v>61</v>
      </c>
      <c r="B33" s="16" t="s">
        <v>62</v>
      </c>
      <c r="C33" s="55">
        <f t="shared" si="5"/>
        <v>113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>
        <v>5000</v>
      </c>
      <c r="O33" s="21"/>
      <c r="P33" s="22"/>
      <c r="Q33" s="20"/>
      <c r="R33" s="21"/>
      <c r="S33" s="23"/>
      <c r="T33" s="21"/>
    </row>
    <row r="34" spans="1:20" x14ac:dyDescent="0.25">
      <c r="A34" s="15" t="s">
        <v>63</v>
      </c>
      <c r="B34" s="16" t="s">
        <v>64</v>
      </c>
      <c r="C34" s="55">
        <f t="shared" si="5"/>
        <v>114</v>
      </c>
      <c r="D34" s="17"/>
      <c r="E34" s="18"/>
      <c r="F34" s="19"/>
      <c r="G34" s="19"/>
      <c r="H34" s="20"/>
      <c r="I34" s="20"/>
      <c r="J34" s="20"/>
      <c r="K34" s="20"/>
      <c r="L34" s="21">
        <v>3000</v>
      </c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 t="s">
        <v>65</v>
      </c>
      <c r="B35" s="16" t="s">
        <v>66</v>
      </c>
      <c r="C35" s="55">
        <f t="shared" si="5"/>
        <v>115</v>
      </c>
      <c r="D35" s="17"/>
      <c r="E35" s="18"/>
      <c r="F35" s="19"/>
      <c r="G35" s="19"/>
      <c r="H35" s="20">
        <v>41.14</v>
      </c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67</v>
      </c>
      <c r="B36" s="16" t="s">
        <v>66</v>
      </c>
      <c r="C36" s="55">
        <f t="shared" si="5"/>
        <v>116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>
        <v>1.92</v>
      </c>
      <c r="R36" s="21"/>
      <c r="S36" s="23"/>
      <c r="T36" s="21"/>
    </row>
    <row r="37" spans="1:20" x14ac:dyDescent="0.25">
      <c r="A37" s="15" t="s">
        <v>68</v>
      </c>
      <c r="B37" s="15" t="s">
        <v>69</v>
      </c>
      <c r="C37" s="55">
        <f t="shared" si="5"/>
        <v>117</v>
      </c>
      <c r="D37" s="17">
        <v>150</v>
      </c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70</v>
      </c>
      <c r="B38" s="68" t="s">
        <v>71</v>
      </c>
      <c r="C38" s="55">
        <f t="shared" si="5"/>
        <v>118</v>
      </c>
      <c r="D38" s="17"/>
      <c r="E38" s="18"/>
      <c r="F38" s="19"/>
      <c r="G38" s="19"/>
      <c r="H38" s="20"/>
      <c r="I38" s="20"/>
      <c r="J38" s="20"/>
      <c r="K38" s="20"/>
      <c r="L38" s="21"/>
      <c r="M38" s="22">
        <v>915</v>
      </c>
      <c r="N38" s="20"/>
      <c r="O38" s="21"/>
      <c r="P38" s="22"/>
      <c r="Q38" s="20"/>
      <c r="R38" s="21"/>
      <c r="S38" s="23"/>
      <c r="T38" s="21"/>
    </row>
    <row r="39" spans="1:20" x14ac:dyDescent="0.25">
      <c r="A39" s="15" t="s">
        <v>70</v>
      </c>
      <c r="B39" s="68" t="s">
        <v>72</v>
      </c>
      <c r="C39" s="55">
        <f t="shared" si="5"/>
        <v>119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>
        <v>220</v>
      </c>
      <c r="Q39" s="20"/>
      <c r="R39" s="21"/>
      <c r="S39" s="23"/>
      <c r="T39" s="21"/>
    </row>
    <row r="40" spans="1:20" x14ac:dyDescent="0.25">
      <c r="A40" s="15"/>
      <c r="B40" s="68"/>
      <c r="C40" s="55">
        <f t="shared" si="5"/>
        <v>120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15"/>
      <c r="B41" s="16"/>
      <c r="C41" s="55">
        <f t="shared" si="5"/>
        <v>121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56"/>
      <c r="B42" s="57"/>
      <c r="C42" s="55"/>
      <c r="D42" s="58">
        <f>SUM(D27:D41)</f>
        <v>150</v>
      </c>
      <c r="E42" s="58">
        <f t="shared" ref="E42:T42" si="6">SUM(E27:E41)</f>
        <v>0</v>
      </c>
      <c r="F42" s="59">
        <f t="shared" si="6"/>
        <v>0</v>
      </c>
      <c r="G42" s="59">
        <f t="shared" si="6"/>
        <v>0</v>
      </c>
      <c r="H42" s="59">
        <f t="shared" si="6"/>
        <v>41.14</v>
      </c>
      <c r="I42" s="59">
        <f t="shared" si="6"/>
        <v>0</v>
      </c>
      <c r="J42" s="59">
        <f t="shared" si="6"/>
        <v>0</v>
      </c>
      <c r="K42" s="59">
        <f t="shared" si="6"/>
        <v>0</v>
      </c>
      <c r="L42" s="59">
        <f t="shared" si="6"/>
        <v>3000</v>
      </c>
      <c r="M42" s="58">
        <f t="shared" si="6"/>
        <v>915</v>
      </c>
      <c r="N42" s="59">
        <f t="shared" si="6"/>
        <v>228000</v>
      </c>
      <c r="O42" s="59">
        <f t="shared" si="6"/>
        <v>0</v>
      </c>
      <c r="P42" s="58">
        <f t="shared" si="6"/>
        <v>220</v>
      </c>
      <c r="Q42" s="59">
        <f t="shared" si="6"/>
        <v>11001.92</v>
      </c>
      <c r="R42" s="59">
        <f t="shared" si="6"/>
        <v>0</v>
      </c>
      <c r="S42" s="59">
        <f t="shared" si="6"/>
        <v>0</v>
      </c>
      <c r="T42" s="59">
        <f t="shared" si="6"/>
        <v>0</v>
      </c>
    </row>
    <row r="43" spans="1:20" ht="15.75" thickBot="1" x14ac:dyDescent="0.3">
      <c r="A43" s="60" t="s">
        <v>42</v>
      </c>
      <c r="B43" s="61">
        <f>D43+E43+F43*5+G43*3.5+M43+P43</f>
        <v>45016.160000000003</v>
      </c>
      <c r="C43" s="62" t="s">
        <v>43</v>
      </c>
      <c r="D43" s="63">
        <f>D14+D26-D42</f>
        <v>980</v>
      </c>
      <c r="E43" s="63">
        <f t="shared" ref="E43:T43" si="7">E14+E26-E42</f>
        <v>3336</v>
      </c>
      <c r="F43" s="64">
        <f t="shared" si="7"/>
        <v>50.03200000000038</v>
      </c>
      <c r="G43" s="64">
        <f t="shared" si="7"/>
        <v>0</v>
      </c>
      <c r="H43" s="64">
        <f t="shared" si="7"/>
        <v>836.77000000003022</v>
      </c>
      <c r="I43" s="64">
        <f t="shared" si="7"/>
        <v>2095.2989999999991</v>
      </c>
      <c r="J43" s="64">
        <f t="shared" si="7"/>
        <v>567.0699999999963</v>
      </c>
      <c r="K43" s="64">
        <f t="shared" si="7"/>
        <v>1</v>
      </c>
      <c r="L43" s="64">
        <f t="shared" si="7"/>
        <v>29720.950000000012</v>
      </c>
      <c r="M43" s="63">
        <f t="shared" si="7"/>
        <v>33793</v>
      </c>
      <c r="N43" s="64">
        <f t="shared" si="7"/>
        <v>-154056.67000000019</v>
      </c>
      <c r="O43" s="64">
        <f t="shared" si="7"/>
        <v>0</v>
      </c>
      <c r="P43" s="63">
        <f t="shared" si="7"/>
        <v>6657</v>
      </c>
      <c r="Q43" s="64">
        <f t="shared" si="7"/>
        <v>25970.070000000036</v>
      </c>
      <c r="R43" s="64">
        <f t="shared" si="7"/>
        <v>178</v>
      </c>
      <c r="S43" s="64">
        <f t="shared" si="7"/>
        <v>60292</v>
      </c>
      <c r="T43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T46"/>
  <sheetViews>
    <sheetView rightToLeft="1" topLeftCell="A4" workbookViewId="0">
      <selection activeCell="A10" sqref="A10"/>
    </sheetView>
  </sheetViews>
  <sheetFormatPr defaultRowHeight="15" x14ac:dyDescent="0.25"/>
  <cols>
    <col min="1" max="1" width="26.28515625" customWidth="1"/>
    <col min="2" max="2" width="35.710937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4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113</v>
      </c>
      <c r="D4" s="13">
        <f>'[2]3'!D43</f>
        <v>980</v>
      </c>
      <c r="E4" s="13">
        <f>'[2]3'!E43</f>
        <v>3336</v>
      </c>
      <c r="F4" s="67">
        <f>'[2]3'!F43</f>
        <v>50.03200000000038</v>
      </c>
      <c r="G4" s="67">
        <f>'[2]3'!G43</f>
        <v>0</v>
      </c>
      <c r="H4" s="67">
        <f>'[2]3'!H43</f>
        <v>836.77000000003022</v>
      </c>
      <c r="I4" s="67">
        <f>'[2]3'!I43</f>
        <v>2095.2989999999991</v>
      </c>
      <c r="J4" s="67">
        <f>'[2]3'!J43</f>
        <v>567.0699999999963</v>
      </c>
      <c r="K4" s="67">
        <f>'[2]3'!K43</f>
        <v>1</v>
      </c>
      <c r="L4" s="67">
        <f>'[2]3'!L43</f>
        <v>29720.950000000012</v>
      </c>
      <c r="M4" s="13">
        <f>'[2]3'!M43</f>
        <v>33793</v>
      </c>
      <c r="N4" s="67">
        <f>'[2]3'!N43</f>
        <v>-154056.67000000019</v>
      </c>
      <c r="O4" s="67">
        <f>'[2]3'!O43</f>
        <v>0</v>
      </c>
      <c r="P4" s="13">
        <f>'[2]3'!P43</f>
        <v>6657</v>
      </c>
      <c r="Q4" s="67">
        <f>'[2]3'!Q43</f>
        <v>25970.070000000036</v>
      </c>
      <c r="R4" s="67">
        <f>'[2]3'!R43</f>
        <v>178</v>
      </c>
      <c r="S4" s="67">
        <f>'[2]3'!S43</f>
        <v>60292</v>
      </c>
      <c r="T4" s="67">
        <f>'[2]3'!T43</f>
        <v>18544.900000000023</v>
      </c>
    </row>
    <row r="5" spans="1:20" x14ac:dyDescent="0.25">
      <c r="A5" s="69"/>
      <c r="B5" s="70" t="s">
        <v>73</v>
      </c>
      <c r="C5" s="6">
        <f>C4+1</f>
        <v>114</v>
      </c>
      <c r="D5" s="17"/>
      <c r="E5" s="18">
        <v>1295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69"/>
      <c r="B6" s="70" t="s">
        <v>74</v>
      </c>
      <c r="C6" s="6">
        <f t="shared" ref="C6:C16" si="0">C5+1</f>
        <v>115</v>
      </c>
      <c r="D6" s="17"/>
      <c r="E6" s="18">
        <v>1893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69"/>
      <c r="B7" s="70" t="s">
        <v>74</v>
      </c>
      <c r="C7" s="6">
        <f t="shared" si="0"/>
        <v>116</v>
      </c>
      <c r="D7" s="17"/>
      <c r="E7" s="18">
        <v>2000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69"/>
      <c r="B8" s="70"/>
      <c r="C8" s="6">
        <f t="shared" si="0"/>
        <v>117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118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119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120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121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x14ac:dyDescent="0.25">
      <c r="A13" s="69"/>
      <c r="B13" s="70"/>
      <c r="C13" s="6">
        <f t="shared" si="0"/>
        <v>122</v>
      </c>
      <c r="D13" s="17"/>
      <c r="E13" s="18"/>
      <c r="F13" s="19"/>
      <c r="G13" s="19"/>
      <c r="H13" s="20"/>
      <c r="I13" s="20"/>
      <c r="J13" s="20"/>
      <c r="K13" s="20"/>
      <c r="L13" s="21"/>
      <c r="M13" s="22"/>
      <c r="N13" s="20"/>
      <c r="O13" s="21"/>
      <c r="P13" s="22"/>
      <c r="Q13" s="20"/>
      <c r="R13" s="21"/>
      <c r="S13" s="23"/>
      <c r="T13" s="21"/>
    </row>
    <row r="14" spans="1:20" x14ac:dyDescent="0.25">
      <c r="A14" s="69"/>
      <c r="B14" s="70"/>
      <c r="C14" s="6">
        <f t="shared" si="0"/>
        <v>123</v>
      </c>
      <c r="D14" s="17"/>
      <c r="E14" s="18"/>
      <c r="F14" s="19"/>
      <c r="G14" s="19"/>
      <c r="H14" s="20"/>
      <c r="I14" s="20"/>
      <c r="J14" s="20"/>
      <c r="K14" s="20"/>
      <c r="L14" s="21"/>
      <c r="M14" s="22"/>
      <c r="N14" s="20"/>
      <c r="O14" s="21"/>
      <c r="P14" s="22"/>
      <c r="Q14" s="20"/>
      <c r="R14" s="21"/>
      <c r="S14" s="23"/>
      <c r="T14" s="21"/>
    </row>
    <row r="15" spans="1:20" x14ac:dyDescent="0.25">
      <c r="A15" s="69"/>
      <c r="B15" s="70"/>
      <c r="C15" s="6">
        <f t="shared" si="0"/>
        <v>124</v>
      </c>
      <c r="D15" s="17"/>
      <c r="E15" s="18"/>
      <c r="F15" s="19"/>
      <c r="G15" s="19"/>
      <c r="H15" s="20"/>
      <c r="I15" s="20"/>
      <c r="J15" s="20"/>
      <c r="K15" s="20"/>
      <c r="L15" s="21"/>
      <c r="M15" s="22"/>
      <c r="N15" s="20"/>
      <c r="O15" s="21"/>
      <c r="P15" s="22"/>
      <c r="Q15" s="20"/>
      <c r="R15" s="21"/>
      <c r="S15" s="23"/>
      <c r="T15" s="21"/>
    </row>
    <row r="16" spans="1:20" ht="15.75" thickBot="1" x14ac:dyDescent="0.3">
      <c r="A16" s="69"/>
      <c r="B16" s="70"/>
      <c r="C16" s="6">
        <f t="shared" si="0"/>
        <v>125</v>
      </c>
      <c r="D16" s="24"/>
      <c r="E16" s="25"/>
      <c r="F16" s="26"/>
      <c r="G16" s="26"/>
      <c r="H16" s="27"/>
      <c r="I16" s="27"/>
      <c r="J16" s="27"/>
      <c r="K16" s="27"/>
      <c r="L16" s="28"/>
      <c r="M16" s="29"/>
      <c r="N16" s="27"/>
      <c r="O16" s="28"/>
      <c r="P16" s="29"/>
      <c r="Q16" s="27"/>
      <c r="R16" s="28"/>
      <c r="S16" s="30"/>
      <c r="T16" s="28"/>
    </row>
    <row r="17" spans="1:20" ht="15.75" thickBot="1" x14ac:dyDescent="0.3">
      <c r="A17" s="143"/>
      <c r="B17" s="144"/>
      <c r="C17" s="6"/>
      <c r="D17" s="31">
        <f>SUM(D4:D16)</f>
        <v>980</v>
      </c>
      <c r="E17" s="32">
        <f t="shared" ref="E17:M17" si="1">SUM(E4:E16)</f>
        <v>8524</v>
      </c>
      <c r="F17" s="33">
        <f t="shared" si="1"/>
        <v>50.03200000000038</v>
      </c>
      <c r="G17" s="33">
        <f t="shared" si="1"/>
        <v>0</v>
      </c>
      <c r="H17" s="33">
        <f t="shared" si="1"/>
        <v>836.77000000003022</v>
      </c>
      <c r="I17" s="33">
        <f t="shared" si="1"/>
        <v>2095.2989999999991</v>
      </c>
      <c r="J17" s="33">
        <f t="shared" si="1"/>
        <v>567.0699999999963</v>
      </c>
      <c r="K17" s="33">
        <f t="shared" si="1"/>
        <v>1</v>
      </c>
      <c r="L17" s="34">
        <f t="shared" si="1"/>
        <v>29720.950000000012</v>
      </c>
      <c r="M17" s="32">
        <f t="shared" si="1"/>
        <v>33793</v>
      </c>
      <c r="N17" s="33">
        <f>SUM(N4:N16)</f>
        <v>-154056.67000000019</v>
      </c>
      <c r="O17" s="33">
        <f t="shared" ref="O17:T17" si="2">SUM(O4:O16)</f>
        <v>0</v>
      </c>
      <c r="P17" s="32">
        <f t="shared" si="2"/>
        <v>6657</v>
      </c>
      <c r="Q17" s="33">
        <f t="shared" si="2"/>
        <v>25970.070000000036</v>
      </c>
      <c r="R17" s="33">
        <f t="shared" si="2"/>
        <v>178</v>
      </c>
      <c r="S17" s="33">
        <f t="shared" si="2"/>
        <v>60292</v>
      </c>
      <c r="T17" s="33">
        <f t="shared" si="2"/>
        <v>18544.900000000023</v>
      </c>
    </row>
    <row r="18" spans="1:20" x14ac:dyDescent="0.25">
      <c r="A18" s="35" t="s">
        <v>31</v>
      </c>
      <c r="B18" s="35" t="s">
        <v>32</v>
      </c>
      <c r="C18" s="36">
        <v>34</v>
      </c>
      <c r="D18" s="37"/>
      <c r="E18" s="38"/>
      <c r="F18" s="39"/>
      <c r="G18" s="39"/>
      <c r="H18" s="39"/>
      <c r="I18" s="39"/>
      <c r="J18" s="39"/>
      <c r="K18" s="39"/>
      <c r="L18" s="40"/>
      <c r="M18" s="41"/>
      <c r="N18" s="39"/>
      <c r="O18" s="40"/>
      <c r="P18" s="41"/>
      <c r="Q18" s="39"/>
      <c r="R18" s="40"/>
      <c r="S18" s="42"/>
      <c r="T18" s="40"/>
    </row>
    <row r="19" spans="1:20" x14ac:dyDescent="0.25">
      <c r="A19" s="69"/>
      <c r="B19" s="70"/>
      <c r="C19" s="36">
        <f>C18+1</f>
        <v>35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69" t="s">
        <v>23</v>
      </c>
      <c r="B20" s="70" t="s">
        <v>75</v>
      </c>
      <c r="C20" s="36">
        <f t="shared" ref="C20:C27" si="3">C19+1</f>
        <v>36</v>
      </c>
      <c r="D20" s="17"/>
      <c r="E20" s="18"/>
      <c r="F20" s="19"/>
      <c r="G20" s="19"/>
      <c r="H20" s="20"/>
      <c r="I20" s="20">
        <v>500</v>
      </c>
      <c r="J20" s="20"/>
      <c r="K20" s="20"/>
      <c r="L20" s="21"/>
      <c r="M20" s="22"/>
      <c r="N20" s="20"/>
      <c r="O20" s="21"/>
      <c r="P20" s="22"/>
      <c r="Q20" s="20">
        <v>-2608.46</v>
      </c>
      <c r="R20" s="21"/>
      <c r="S20" s="23"/>
      <c r="T20" s="21"/>
    </row>
    <row r="21" spans="1:20" x14ac:dyDescent="0.25">
      <c r="A21" s="69" t="s">
        <v>19</v>
      </c>
      <c r="B21" s="70" t="s">
        <v>20</v>
      </c>
      <c r="C21" s="36">
        <f t="shared" si="3"/>
        <v>37</v>
      </c>
      <c r="D21" s="17"/>
      <c r="E21" s="18"/>
      <c r="F21" s="19"/>
      <c r="G21" s="19"/>
      <c r="H21" s="20"/>
      <c r="I21" s="20"/>
      <c r="J21" s="20"/>
      <c r="K21" s="20"/>
      <c r="L21" s="21"/>
      <c r="M21" s="22">
        <v>-37358</v>
      </c>
      <c r="N21" s="20">
        <v>37358</v>
      </c>
      <c r="O21" s="21"/>
      <c r="P21" s="22"/>
      <c r="Q21" s="20"/>
      <c r="R21" s="21"/>
      <c r="S21" s="23"/>
      <c r="T21" s="21"/>
    </row>
    <row r="22" spans="1:20" x14ac:dyDescent="0.25">
      <c r="A22" s="69" t="s">
        <v>22</v>
      </c>
      <c r="B22" s="70" t="s">
        <v>23</v>
      </c>
      <c r="C22" s="36">
        <f t="shared" si="3"/>
        <v>38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>
        <v>-6657</v>
      </c>
      <c r="Q22" s="20">
        <v>6657</v>
      </c>
      <c r="R22" s="21"/>
      <c r="S22" s="23"/>
      <c r="T22" s="21"/>
    </row>
    <row r="23" spans="1:20" x14ac:dyDescent="0.25">
      <c r="A23" s="69"/>
      <c r="B23" s="70"/>
      <c r="C23" s="36">
        <f t="shared" si="3"/>
        <v>39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69" t="s">
        <v>23</v>
      </c>
      <c r="B24" s="70" t="s">
        <v>76</v>
      </c>
      <c r="C24" s="36">
        <f t="shared" si="3"/>
        <v>40</v>
      </c>
      <c r="D24" s="17"/>
      <c r="E24" s="18"/>
      <c r="F24" s="19"/>
      <c r="G24" s="19"/>
      <c r="H24" s="20">
        <v>20000</v>
      </c>
      <c r="I24" s="20"/>
      <c r="J24" s="20"/>
      <c r="K24" s="20"/>
      <c r="L24" s="21"/>
      <c r="M24" s="22"/>
      <c r="N24" s="20"/>
      <c r="O24" s="21"/>
      <c r="P24" s="22"/>
      <c r="Q24" s="20">
        <v>-20000</v>
      </c>
      <c r="R24" s="21"/>
      <c r="S24" s="23"/>
      <c r="T24" s="21"/>
    </row>
    <row r="25" spans="1:20" x14ac:dyDescent="0.25">
      <c r="A25" s="69"/>
      <c r="B25" s="70" t="s">
        <v>77</v>
      </c>
      <c r="C25" s="36">
        <f t="shared" si="3"/>
        <v>41</v>
      </c>
      <c r="D25" s="17"/>
      <c r="E25" s="18"/>
      <c r="F25" s="19"/>
      <c r="G25" s="19"/>
      <c r="H25" s="20"/>
      <c r="I25" s="20"/>
      <c r="J25" s="20"/>
      <c r="K25" s="20"/>
      <c r="L25" s="21"/>
      <c r="M25" s="22"/>
      <c r="N25" s="20">
        <v>1000</v>
      </c>
      <c r="O25" s="21"/>
      <c r="P25" s="22"/>
      <c r="Q25" s="20"/>
      <c r="R25" s="21"/>
      <c r="S25" s="23"/>
      <c r="T25" s="21"/>
    </row>
    <row r="26" spans="1:20" x14ac:dyDescent="0.25">
      <c r="A26" s="69" t="s">
        <v>78</v>
      </c>
      <c r="B26" s="70" t="s">
        <v>10</v>
      </c>
      <c r="C26" s="36">
        <f t="shared" si="3"/>
        <v>42</v>
      </c>
      <c r="D26" s="17">
        <v>5000</v>
      </c>
      <c r="E26" s="18">
        <v>-5000</v>
      </c>
      <c r="F26" s="19"/>
      <c r="G26" s="19"/>
      <c r="H26" s="20"/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/>
      <c r="T26" s="21"/>
    </row>
    <row r="27" spans="1:20" ht="15.75" thickBot="1" x14ac:dyDescent="0.3">
      <c r="A27" s="71"/>
      <c r="B27" s="72"/>
      <c r="C27" s="36">
        <f t="shared" si="3"/>
        <v>43</v>
      </c>
      <c r="D27" s="24"/>
      <c r="E27" s="25"/>
      <c r="F27" s="26"/>
      <c r="G27" s="26"/>
      <c r="H27" s="27"/>
      <c r="I27" s="27"/>
      <c r="J27" s="27"/>
      <c r="K27" s="27"/>
      <c r="L27" s="28"/>
      <c r="M27" s="29"/>
      <c r="N27" s="27"/>
      <c r="O27" s="28"/>
      <c r="P27" s="29"/>
      <c r="Q27" s="27"/>
      <c r="R27" s="28"/>
      <c r="S27" s="30"/>
      <c r="T27" s="28"/>
    </row>
    <row r="28" spans="1:20" ht="15.75" thickBot="1" x14ac:dyDescent="0.3">
      <c r="A28" s="145"/>
      <c r="B28" s="146"/>
      <c r="C28" s="45"/>
      <c r="D28" s="46">
        <f t="shared" ref="D28:T28" si="4">SUM(D18:D27)</f>
        <v>5000</v>
      </c>
      <c r="E28" s="46">
        <f t="shared" si="4"/>
        <v>-5000</v>
      </c>
      <c r="F28" s="47">
        <f t="shared" si="4"/>
        <v>0</v>
      </c>
      <c r="G28" s="47">
        <f t="shared" si="4"/>
        <v>0</v>
      </c>
      <c r="H28" s="47">
        <f t="shared" si="4"/>
        <v>20000</v>
      </c>
      <c r="I28" s="47">
        <f t="shared" si="4"/>
        <v>500</v>
      </c>
      <c r="J28" s="47">
        <f t="shared" si="4"/>
        <v>0</v>
      </c>
      <c r="K28" s="47">
        <f t="shared" si="4"/>
        <v>0</v>
      </c>
      <c r="L28" s="47">
        <f t="shared" si="4"/>
        <v>0</v>
      </c>
      <c r="M28" s="46">
        <f t="shared" si="4"/>
        <v>-37358</v>
      </c>
      <c r="N28" s="47">
        <f t="shared" si="4"/>
        <v>38358</v>
      </c>
      <c r="O28" s="47">
        <f t="shared" si="4"/>
        <v>0</v>
      </c>
      <c r="P28" s="46">
        <f t="shared" si="4"/>
        <v>-6657</v>
      </c>
      <c r="Q28" s="47">
        <f t="shared" si="4"/>
        <v>-15951.46</v>
      </c>
      <c r="R28" s="47">
        <f t="shared" si="4"/>
        <v>0</v>
      </c>
      <c r="S28" s="47">
        <f t="shared" si="4"/>
        <v>0</v>
      </c>
      <c r="T28" s="47">
        <f t="shared" si="4"/>
        <v>0</v>
      </c>
    </row>
    <row r="29" spans="1:20" x14ac:dyDescent="0.25">
      <c r="A29" s="147" t="s">
        <v>35</v>
      </c>
      <c r="B29" s="148"/>
      <c r="C29" s="48">
        <v>119</v>
      </c>
      <c r="D29" s="49"/>
      <c r="E29" s="50"/>
      <c r="F29" s="51"/>
      <c r="G29" s="51"/>
      <c r="H29" s="51"/>
      <c r="I29" s="51"/>
      <c r="J29" s="51"/>
      <c r="K29" s="51"/>
      <c r="L29" s="52"/>
      <c r="M29" s="53"/>
      <c r="N29" s="51"/>
      <c r="O29" s="52"/>
      <c r="P29" s="53"/>
      <c r="Q29" s="51"/>
      <c r="R29" s="52"/>
      <c r="S29" s="54"/>
      <c r="T29" s="52"/>
    </row>
    <row r="30" spans="1:20" x14ac:dyDescent="0.25">
      <c r="A30" s="69"/>
      <c r="B30" s="70"/>
      <c r="C30" s="55">
        <f>C29+1</f>
        <v>120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69"/>
      <c r="B31" s="70"/>
      <c r="C31" s="55">
        <f t="shared" ref="C31:C44" si="5">C30+1</f>
        <v>121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122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123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124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125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126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69"/>
      <c r="B37" s="70"/>
      <c r="C37" s="55">
        <f t="shared" si="5"/>
        <v>127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69"/>
      <c r="B38" s="70"/>
      <c r="C38" s="55">
        <f t="shared" si="5"/>
        <v>128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69"/>
      <c r="B39" s="70"/>
      <c r="C39" s="55">
        <f t="shared" si="5"/>
        <v>129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69"/>
      <c r="B40" s="70"/>
      <c r="C40" s="55">
        <f t="shared" si="5"/>
        <v>130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69"/>
      <c r="B41" s="70"/>
      <c r="C41" s="55">
        <f t="shared" si="5"/>
        <v>131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69"/>
      <c r="B42" s="70"/>
      <c r="C42" s="55">
        <f t="shared" si="5"/>
        <v>132</v>
      </c>
      <c r="D42" s="17"/>
      <c r="E42" s="18"/>
      <c r="F42" s="19"/>
      <c r="G42" s="19"/>
      <c r="H42" s="20"/>
      <c r="I42" s="20"/>
      <c r="J42" s="20"/>
      <c r="K42" s="20"/>
      <c r="L42" s="21"/>
      <c r="M42" s="22"/>
      <c r="N42" s="20"/>
      <c r="O42" s="21"/>
      <c r="P42" s="22"/>
      <c r="Q42" s="20"/>
      <c r="R42" s="21"/>
      <c r="S42" s="23"/>
      <c r="T42" s="21"/>
    </row>
    <row r="43" spans="1:20" x14ac:dyDescent="0.25">
      <c r="A43" s="69"/>
      <c r="B43" s="70"/>
      <c r="C43" s="55">
        <f t="shared" si="5"/>
        <v>133</v>
      </c>
      <c r="D43" s="17"/>
      <c r="E43" s="18"/>
      <c r="F43" s="19"/>
      <c r="G43" s="19"/>
      <c r="H43" s="20"/>
      <c r="I43" s="20"/>
      <c r="J43" s="20"/>
      <c r="K43" s="20"/>
      <c r="L43" s="21"/>
      <c r="M43" s="22"/>
      <c r="N43" s="20"/>
      <c r="O43" s="21"/>
      <c r="P43" s="22"/>
      <c r="Q43" s="20"/>
      <c r="R43" s="21"/>
      <c r="S43" s="23"/>
      <c r="T43" s="21"/>
    </row>
    <row r="44" spans="1:20" x14ac:dyDescent="0.25">
      <c r="A44" s="69"/>
      <c r="B44" s="70"/>
      <c r="C44" s="55">
        <f t="shared" si="5"/>
        <v>134</v>
      </c>
      <c r="D44" s="17"/>
      <c r="E44" s="18"/>
      <c r="F44" s="19"/>
      <c r="G44" s="19"/>
      <c r="H44" s="20"/>
      <c r="I44" s="20"/>
      <c r="J44" s="20"/>
      <c r="K44" s="20"/>
      <c r="L44" s="21"/>
      <c r="M44" s="22"/>
      <c r="N44" s="20"/>
      <c r="O44" s="21"/>
      <c r="P44" s="22"/>
      <c r="Q44" s="20"/>
      <c r="R44" s="21"/>
      <c r="S44" s="23"/>
      <c r="T44" s="21"/>
    </row>
    <row r="45" spans="1:20" x14ac:dyDescent="0.25">
      <c r="A45" s="56"/>
      <c r="B45" s="57"/>
      <c r="C45" s="55"/>
      <c r="D45" s="58">
        <f t="shared" ref="D45:T45" si="6">SUM(D29:D44)</f>
        <v>0</v>
      </c>
      <c r="E45" s="58">
        <f t="shared" si="6"/>
        <v>0</v>
      </c>
      <c r="F45" s="59">
        <f t="shared" si="6"/>
        <v>0</v>
      </c>
      <c r="G45" s="59">
        <f t="shared" si="6"/>
        <v>0</v>
      </c>
      <c r="H45" s="59">
        <f t="shared" si="6"/>
        <v>0</v>
      </c>
      <c r="I45" s="59">
        <f t="shared" si="6"/>
        <v>0</v>
      </c>
      <c r="J45" s="59">
        <f t="shared" si="6"/>
        <v>0</v>
      </c>
      <c r="K45" s="59">
        <f t="shared" si="6"/>
        <v>0</v>
      </c>
      <c r="L45" s="59">
        <f t="shared" si="6"/>
        <v>0</v>
      </c>
      <c r="M45" s="58">
        <f t="shared" si="6"/>
        <v>0</v>
      </c>
      <c r="N45" s="59">
        <f t="shared" si="6"/>
        <v>0</v>
      </c>
      <c r="O45" s="59">
        <f t="shared" si="6"/>
        <v>0</v>
      </c>
      <c r="P45" s="58">
        <f t="shared" si="6"/>
        <v>0</v>
      </c>
      <c r="Q45" s="59">
        <f t="shared" si="6"/>
        <v>0</v>
      </c>
      <c r="R45" s="59">
        <f t="shared" si="6"/>
        <v>0</v>
      </c>
      <c r="S45" s="59">
        <f t="shared" si="6"/>
        <v>0</v>
      </c>
      <c r="T45" s="59">
        <f t="shared" si="6"/>
        <v>0</v>
      </c>
    </row>
    <row r="46" spans="1:20" ht="15.75" thickBot="1" x14ac:dyDescent="0.3">
      <c r="A46" s="60" t="s">
        <v>42</v>
      </c>
      <c r="B46" s="61">
        <f>D46+E46+F46*5+G46*3.5+M46+P46</f>
        <v>6189.1600000000017</v>
      </c>
      <c r="C46" s="62" t="s">
        <v>43</v>
      </c>
      <c r="D46" s="63">
        <f t="shared" ref="D46:T46" si="7">D17+D28-D45</f>
        <v>5980</v>
      </c>
      <c r="E46" s="63">
        <f t="shared" si="7"/>
        <v>3524</v>
      </c>
      <c r="F46" s="64">
        <f t="shared" si="7"/>
        <v>50.03200000000038</v>
      </c>
      <c r="G46" s="64">
        <f t="shared" si="7"/>
        <v>0</v>
      </c>
      <c r="H46" s="64">
        <f t="shared" si="7"/>
        <v>20836.77000000003</v>
      </c>
      <c r="I46" s="64">
        <f t="shared" si="7"/>
        <v>2595.2989999999991</v>
      </c>
      <c r="J46" s="64">
        <f t="shared" si="7"/>
        <v>567.0699999999963</v>
      </c>
      <c r="K46" s="64">
        <f t="shared" si="7"/>
        <v>1</v>
      </c>
      <c r="L46" s="64">
        <f t="shared" si="7"/>
        <v>29720.950000000012</v>
      </c>
      <c r="M46" s="63">
        <f t="shared" si="7"/>
        <v>-3565</v>
      </c>
      <c r="N46" s="64">
        <f t="shared" si="7"/>
        <v>-115698.67000000019</v>
      </c>
      <c r="O46" s="64">
        <f t="shared" si="7"/>
        <v>0</v>
      </c>
      <c r="P46" s="63">
        <f t="shared" si="7"/>
        <v>0</v>
      </c>
      <c r="Q46" s="64">
        <f t="shared" si="7"/>
        <v>10018.610000000037</v>
      </c>
      <c r="R46" s="64">
        <f t="shared" si="7"/>
        <v>178</v>
      </c>
      <c r="S46" s="64">
        <f t="shared" si="7"/>
        <v>60292</v>
      </c>
      <c r="T46" s="64">
        <f t="shared" si="7"/>
        <v>18544.900000000023</v>
      </c>
    </row>
  </sheetData>
  <mergeCells count="12">
    <mergeCell ref="S2:T2"/>
    <mergeCell ref="A17:B17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T41"/>
  <sheetViews>
    <sheetView rightToLeft="1" topLeftCell="A13" workbookViewId="0">
      <selection activeCell="A11" sqref="A11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5</v>
      </c>
      <c r="B1" s="2">
        <f>'[2]1'!B1</f>
        <v>2</v>
      </c>
      <c r="C1" s="3"/>
      <c r="D1" s="149" t="s">
        <v>0</v>
      </c>
      <c r="E1" s="157"/>
      <c r="F1" s="157"/>
      <c r="G1" s="157"/>
      <c r="H1" s="157"/>
      <c r="I1" s="157"/>
      <c r="J1" s="157"/>
      <c r="K1" s="157"/>
      <c r="L1" s="158"/>
      <c r="M1" s="152" t="s">
        <v>1</v>
      </c>
      <c r="N1" s="157"/>
      <c r="O1" s="158"/>
      <c r="P1" s="152" t="s">
        <v>2</v>
      </c>
      <c r="Q1" s="157"/>
      <c r="R1" s="158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4"/>
      <c r="F2" s="154"/>
      <c r="G2" s="154"/>
      <c r="H2" s="154" t="s">
        <v>6</v>
      </c>
      <c r="I2" s="154"/>
      <c r="J2" s="154"/>
      <c r="K2" s="154"/>
      <c r="L2" s="142"/>
      <c r="M2" s="10" t="s">
        <v>5</v>
      </c>
      <c r="N2" s="154" t="s">
        <v>6</v>
      </c>
      <c r="O2" s="142"/>
      <c r="P2" s="10" t="s">
        <v>5</v>
      </c>
      <c r="Q2" s="154" t="s">
        <v>6</v>
      </c>
      <c r="R2" s="142"/>
      <c r="S2" s="141" t="s">
        <v>5</v>
      </c>
      <c r="T2" s="142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116</v>
      </c>
      <c r="D4" s="13">
        <f>'[2]4'!D46</f>
        <v>5980</v>
      </c>
      <c r="E4" s="13">
        <f>'[2]4'!E46</f>
        <v>3524</v>
      </c>
      <c r="F4" s="67">
        <f>'[2]4'!F46</f>
        <v>50.03200000000038</v>
      </c>
      <c r="G4" s="67">
        <f>'[2]4'!G46</f>
        <v>0</v>
      </c>
      <c r="H4" s="67">
        <f>'[2]4'!H46</f>
        <v>18228.31000000003</v>
      </c>
      <c r="I4" s="67">
        <f>'[2]4'!I46</f>
        <v>2595.2989999999991</v>
      </c>
      <c r="J4" s="67">
        <f>'[2]4'!J46</f>
        <v>567.0699999999963</v>
      </c>
      <c r="K4" s="67">
        <f>'[2]4'!K46</f>
        <v>1</v>
      </c>
      <c r="L4" s="67">
        <f>'[2]4'!L46</f>
        <v>29720.950000000012</v>
      </c>
      <c r="M4" s="13">
        <f>'[2]4'!M46</f>
        <v>-3565</v>
      </c>
      <c r="N4" s="67">
        <f>'[2]4'!N46</f>
        <v>-115698.67000000019</v>
      </c>
      <c r="O4" s="67">
        <f>'[2]4'!O46</f>
        <v>0</v>
      </c>
      <c r="P4" s="13">
        <f>'[2]4'!P46</f>
        <v>0</v>
      </c>
      <c r="Q4" s="67">
        <f>'[2]4'!Q46</f>
        <v>12627.070000000036</v>
      </c>
      <c r="R4" s="67">
        <f>'[2]4'!R46</f>
        <v>178</v>
      </c>
      <c r="S4" s="67">
        <f>'[2]4'!S46</f>
        <v>60292</v>
      </c>
      <c r="T4" s="67">
        <f>'[2]4'!T46</f>
        <v>18544.900000000023</v>
      </c>
    </row>
    <row r="5" spans="1:20" x14ac:dyDescent="0.25">
      <c r="A5" s="69"/>
      <c r="B5" s="70" t="s">
        <v>74</v>
      </c>
      <c r="C5" s="6">
        <f>C4+1</f>
        <v>117</v>
      </c>
      <c r="D5" s="17"/>
      <c r="E5" s="18">
        <v>320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70" t="s">
        <v>79</v>
      </c>
      <c r="C6" s="6">
        <f t="shared" ref="C6:C13" si="0">C5+1</f>
        <v>118</v>
      </c>
      <c r="D6" s="17"/>
      <c r="E6" s="18">
        <v>300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70"/>
      <c r="C7" s="6">
        <f t="shared" si="0"/>
        <v>119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120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124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125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5980</v>
      </c>
      <c r="E14" s="32">
        <f t="shared" ref="E14:M14" si="1">SUM(E4:E13)</f>
        <v>4144</v>
      </c>
      <c r="F14" s="33">
        <f t="shared" si="1"/>
        <v>50.03200000000038</v>
      </c>
      <c r="G14" s="33">
        <f t="shared" si="1"/>
        <v>0</v>
      </c>
      <c r="H14" s="33">
        <f t="shared" si="1"/>
        <v>18228.31000000003</v>
      </c>
      <c r="I14" s="33">
        <f t="shared" si="1"/>
        <v>2595.2989999999991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29720.950000000012</v>
      </c>
      <c r="M14" s="32">
        <f t="shared" si="1"/>
        <v>-3565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0</v>
      </c>
      <c r="Q14" s="33">
        <f t="shared" si="2"/>
        <v>12627.070000000036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43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44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119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80</v>
      </c>
      <c r="B28" s="16" t="s">
        <v>81</v>
      </c>
      <c r="C28" s="55">
        <f>C27+1</f>
        <v>120</v>
      </c>
      <c r="D28" s="17">
        <v>500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82</v>
      </c>
      <c r="B29" s="16" t="s">
        <v>83</v>
      </c>
      <c r="C29" s="55">
        <f t="shared" ref="C29:C39" si="5">C28+1</f>
        <v>121</v>
      </c>
      <c r="D29" s="17">
        <v>300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84</v>
      </c>
      <c r="B30" s="16" t="s">
        <v>85</v>
      </c>
      <c r="C30" s="55">
        <f t="shared" si="5"/>
        <v>122</v>
      </c>
      <c r="D30" s="17"/>
      <c r="E30" s="18"/>
      <c r="F30" s="19"/>
      <c r="G30" s="19"/>
      <c r="H30" s="20"/>
      <c r="I30" s="20">
        <v>2480</v>
      </c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86</v>
      </c>
      <c r="B31" s="16" t="s">
        <v>87</v>
      </c>
      <c r="C31" s="55">
        <f t="shared" si="5"/>
        <v>123</v>
      </c>
      <c r="D31" s="17"/>
      <c r="E31" s="18"/>
      <c r="F31" s="19"/>
      <c r="G31" s="19"/>
      <c r="H31" s="20">
        <v>6511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86</v>
      </c>
      <c r="B32" s="16" t="s">
        <v>88</v>
      </c>
      <c r="C32" s="55">
        <f t="shared" si="5"/>
        <v>124</v>
      </c>
      <c r="D32" s="17"/>
      <c r="E32" s="18"/>
      <c r="F32" s="19"/>
      <c r="G32" s="19"/>
      <c r="H32" s="20">
        <v>2895</v>
      </c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89</v>
      </c>
      <c r="B33" s="16" t="s">
        <v>90</v>
      </c>
      <c r="C33" s="55">
        <f t="shared" si="5"/>
        <v>125</v>
      </c>
      <c r="D33" s="17"/>
      <c r="E33" s="18"/>
      <c r="F33" s="19"/>
      <c r="G33" s="19"/>
      <c r="H33" s="20"/>
      <c r="I33" s="20"/>
      <c r="J33" s="20"/>
      <c r="K33" s="20"/>
      <c r="L33" s="21">
        <v>4500</v>
      </c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91</v>
      </c>
      <c r="B34" s="16" t="s">
        <v>92</v>
      </c>
      <c r="C34" s="55">
        <f t="shared" si="5"/>
        <v>126</v>
      </c>
      <c r="D34" s="17"/>
      <c r="E34" s="18"/>
      <c r="F34" s="19"/>
      <c r="G34" s="19"/>
      <c r="H34" s="20"/>
      <c r="I34" s="20"/>
      <c r="J34" s="20"/>
      <c r="K34" s="20"/>
      <c r="L34" s="21">
        <v>2600</v>
      </c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 t="s">
        <v>93</v>
      </c>
      <c r="B35" s="16" t="s">
        <v>94</v>
      </c>
      <c r="C35" s="55">
        <f t="shared" si="5"/>
        <v>127</v>
      </c>
      <c r="D35" s="17"/>
      <c r="E35" s="18"/>
      <c r="F35" s="19"/>
      <c r="G35" s="19"/>
      <c r="H35" s="20">
        <v>2045</v>
      </c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95</v>
      </c>
      <c r="B36" s="15" t="s">
        <v>95</v>
      </c>
      <c r="C36" s="55">
        <f t="shared" si="5"/>
        <v>128</v>
      </c>
      <c r="D36" s="17"/>
      <c r="E36" s="18"/>
      <c r="F36" s="19"/>
      <c r="G36" s="19"/>
      <c r="H36" s="20">
        <v>0</v>
      </c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 t="s">
        <v>96</v>
      </c>
      <c r="B37" s="16" t="s">
        <v>97</v>
      </c>
      <c r="C37" s="55">
        <f t="shared" si="5"/>
        <v>129</v>
      </c>
      <c r="D37" s="17"/>
      <c r="E37" s="18"/>
      <c r="F37" s="19"/>
      <c r="G37" s="19"/>
      <c r="H37" s="20">
        <v>1700</v>
      </c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98</v>
      </c>
      <c r="B38" s="16" t="s">
        <v>99</v>
      </c>
      <c r="C38" s="55">
        <f t="shared" si="5"/>
        <v>130</v>
      </c>
      <c r="D38" s="17"/>
      <c r="E38" s="18"/>
      <c r="F38" s="19"/>
      <c r="G38" s="19"/>
      <c r="H38" s="20">
        <v>720</v>
      </c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15"/>
      <c r="B39" s="16"/>
      <c r="C39" s="55">
        <f t="shared" si="5"/>
        <v>131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56"/>
      <c r="B40" s="57"/>
      <c r="C40" s="55"/>
      <c r="D40" s="58">
        <f>SUM(D27:D39)</f>
        <v>800</v>
      </c>
      <c r="E40" s="58">
        <f t="shared" ref="E40:T40" si="6">SUM(E27:E39)</f>
        <v>0</v>
      </c>
      <c r="F40" s="59">
        <f t="shared" si="6"/>
        <v>0</v>
      </c>
      <c r="G40" s="59">
        <f t="shared" si="6"/>
        <v>0</v>
      </c>
      <c r="H40" s="59">
        <f t="shared" si="6"/>
        <v>13871</v>
      </c>
      <c r="I40" s="59">
        <f t="shared" si="6"/>
        <v>2480</v>
      </c>
      <c r="J40" s="59">
        <f t="shared" si="6"/>
        <v>0</v>
      </c>
      <c r="K40" s="59">
        <f t="shared" si="6"/>
        <v>0</v>
      </c>
      <c r="L40" s="59">
        <f t="shared" si="6"/>
        <v>7100</v>
      </c>
      <c r="M40" s="58">
        <f t="shared" si="6"/>
        <v>0</v>
      </c>
      <c r="N40" s="59">
        <f t="shared" si="6"/>
        <v>0</v>
      </c>
      <c r="O40" s="59">
        <f t="shared" si="6"/>
        <v>0</v>
      </c>
      <c r="P40" s="58">
        <f t="shared" si="6"/>
        <v>0</v>
      </c>
      <c r="Q40" s="59">
        <f t="shared" si="6"/>
        <v>0</v>
      </c>
      <c r="R40" s="59">
        <f t="shared" si="6"/>
        <v>0</v>
      </c>
      <c r="S40" s="59">
        <f t="shared" si="6"/>
        <v>0</v>
      </c>
      <c r="T40" s="59">
        <f t="shared" si="6"/>
        <v>0</v>
      </c>
    </row>
    <row r="41" spans="1:20" ht="15.75" thickBot="1" x14ac:dyDescent="0.3">
      <c r="A41" s="60" t="s">
        <v>42</v>
      </c>
      <c r="B41" s="61">
        <f>D41+E41+F41*5+G41*3.5+M41+P41</f>
        <v>6009.1600000000017</v>
      </c>
      <c r="C41" s="62" t="s">
        <v>43</v>
      </c>
      <c r="D41" s="63">
        <f>D14+D26-D40</f>
        <v>5180</v>
      </c>
      <c r="E41" s="63">
        <f t="shared" ref="E41:T41" si="7">E14+E26-E40</f>
        <v>4144</v>
      </c>
      <c r="F41" s="64">
        <f t="shared" si="7"/>
        <v>50.03200000000038</v>
      </c>
      <c r="G41" s="64">
        <f t="shared" si="7"/>
        <v>0</v>
      </c>
      <c r="H41" s="64">
        <f t="shared" si="7"/>
        <v>4357.3100000000304</v>
      </c>
      <c r="I41" s="64">
        <f t="shared" si="7"/>
        <v>115.29899999999907</v>
      </c>
      <c r="J41" s="64">
        <f t="shared" si="7"/>
        <v>567.0699999999963</v>
      </c>
      <c r="K41" s="64">
        <f t="shared" si="7"/>
        <v>1</v>
      </c>
      <c r="L41" s="64">
        <f t="shared" si="7"/>
        <v>22620.950000000012</v>
      </c>
      <c r="M41" s="63">
        <f t="shared" si="7"/>
        <v>-3565</v>
      </c>
      <c r="N41" s="64">
        <f t="shared" si="7"/>
        <v>-115698.67000000019</v>
      </c>
      <c r="O41" s="64">
        <f t="shared" si="7"/>
        <v>0</v>
      </c>
      <c r="P41" s="63">
        <f t="shared" si="7"/>
        <v>0</v>
      </c>
      <c r="Q41" s="64">
        <f t="shared" si="7"/>
        <v>12627.070000000036</v>
      </c>
      <c r="R41" s="64">
        <f t="shared" si="7"/>
        <v>178</v>
      </c>
      <c r="S41" s="64">
        <f t="shared" si="7"/>
        <v>60292</v>
      </c>
      <c r="T41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T39"/>
  <sheetViews>
    <sheetView rightToLeft="1" workbookViewId="0">
      <selection activeCell="A10" sqref="A10"/>
    </sheetView>
  </sheetViews>
  <sheetFormatPr defaultRowHeight="15" x14ac:dyDescent="0.25"/>
  <cols>
    <col min="1" max="1" width="26.28515625" customWidth="1"/>
    <col min="2" max="2" width="28.710937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6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4" t="s">
        <v>3</v>
      </c>
      <c r="T1" s="5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118</v>
      </c>
      <c r="D4" s="13">
        <f>'[2]5'!D41</f>
        <v>5180</v>
      </c>
      <c r="E4" s="13">
        <f>'[2]5'!E41</f>
        <v>4144</v>
      </c>
      <c r="F4" s="67">
        <f>'[2]5'!F41</f>
        <v>50.03200000000038</v>
      </c>
      <c r="G4" s="67">
        <f>'[2]5'!G41</f>
        <v>0</v>
      </c>
      <c r="H4" s="67">
        <f>'[2]5'!H41</f>
        <v>4357.3100000000304</v>
      </c>
      <c r="I4" s="67">
        <f>'[2]5'!I41</f>
        <v>115.29899999999907</v>
      </c>
      <c r="J4" s="67">
        <f>'[2]5'!J41</f>
        <v>567.0699999999963</v>
      </c>
      <c r="K4" s="67">
        <f>'[2]5'!K41</f>
        <v>1</v>
      </c>
      <c r="L4" s="67">
        <f>'[2]5'!L41</f>
        <v>22620.950000000012</v>
      </c>
      <c r="M4" s="13">
        <f>'[2]5'!M41</f>
        <v>-3565</v>
      </c>
      <c r="N4" s="67">
        <f>'[2]5'!N41</f>
        <v>-115698.67000000019</v>
      </c>
      <c r="O4" s="67">
        <f>'[2]5'!O41</f>
        <v>0</v>
      </c>
      <c r="P4" s="13">
        <f>'[2]5'!P41</f>
        <v>0</v>
      </c>
      <c r="Q4" s="67">
        <f>'[2]5'!Q41</f>
        <v>12627.070000000036</v>
      </c>
      <c r="R4" s="67">
        <f>'[2]5'!R41</f>
        <v>178</v>
      </c>
      <c r="S4" s="67">
        <f>'[2]5'!S41</f>
        <v>60292</v>
      </c>
      <c r="T4" s="67">
        <f>'[2]5'!T41</f>
        <v>18544.900000000023</v>
      </c>
    </row>
    <row r="5" spans="1:20" x14ac:dyDescent="0.25">
      <c r="A5" s="15"/>
      <c r="B5" s="16" t="s">
        <v>46</v>
      </c>
      <c r="C5" s="6">
        <f>C4+1</f>
        <v>119</v>
      </c>
      <c r="D5" s="17"/>
      <c r="E5" s="18"/>
      <c r="F5" s="19"/>
      <c r="G5" s="19"/>
      <c r="H5" s="20"/>
      <c r="I5" s="20"/>
      <c r="J5" s="20"/>
      <c r="K5" s="20"/>
      <c r="L5" s="21"/>
      <c r="M5" s="22">
        <v>19216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120</v>
      </c>
      <c r="D6" s="17"/>
      <c r="E6" s="18"/>
      <c r="F6" s="19"/>
      <c r="G6" s="19"/>
      <c r="H6" s="20"/>
      <c r="I6" s="20"/>
      <c r="J6" s="20"/>
      <c r="K6" s="20"/>
      <c r="L6" s="21"/>
      <c r="M6" s="22">
        <v>50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121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2250</v>
      </c>
      <c r="Q7" s="20"/>
      <c r="R7" s="21"/>
      <c r="S7" s="23"/>
      <c r="T7" s="21"/>
    </row>
    <row r="8" spans="1:20" x14ac:dyDescent="0.25">
      <c r="A8" s="15" t="s">
        <v>100</v>
      </c>
      <c r="B8" s="16" t="s">
        <v>101</v>
      </c>
      <c r="C8" s="6">
        <f t="shared" si="0"/>
        <v>122</v>
      </c>
      <c r="D8" s="17"/>
      <c r="E8" s="18">
        <v>3131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123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126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127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5180</v>
      </c>
      <c r="E14" s="32">
        <f t="shared" ref="E14:M14" si="1">SUM(E4:E13)</f>
        <v>7275</v>
      </c>
      <c r="F14" s="33">
        <f t="shared" si="1"/>
        <v>50.03200000000038</v>
      </c>
      <c r="G14" s="33">
        <f t="shared" si="1"/>
        <v>0</v>
      </c>
      <c r="H14" s="33">
        <f t="shared" si="1"/>
        <v>4357.3100000000304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15701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2250</v>
      </c>
      <c r="Q14" s="33">
        <f t="shared" si="2"/>
        <v>12627.070000000036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43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44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130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70</v>
      </c>
      <c r="B28" s="68" t="s">
        <v>71</v>
      </c>
      <c r="C28" s="55">
        <f>C27+1</f>
        <v>131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460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70</v>
      </c>
      <c r="B29" s="68" t="s">
        <v>72</v>
      </c>
      <c r="C29" s="55">
        <f t="shared" ref="C29:C37" si="5">C28+1</f>
        <v>132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50</v>
      </c>
      <c r="Q29" s="20"/>
      <c r="R29" s="21"/>
      <c r="S29" s="23"/>
      <c r="T29" s="21"/>
    </row>
    <row r="30" spans="1:20" x14ac:dyDescent="0.25">
      <c r="A30" s="15" t="s">
        <v>102</v>
      </c>
      <c r="B30" s="16" t="s">
        <v>103</v>
      </c>
      <c r="C30" s="55">
        <f t="shared" si="5"/>
        <v>133</v>
      </c>
      <c r="D30" s="17">
        <v>75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104</v>
      </c>
      <c r="B31" s="16" t="s">
        <v>105</v>
      </c>
      <c r="C31" s="55">
        <f t="shared" si="5"/>
        <v>134</v>
      </c>
      <c r="D31" s="17">
        <v>92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104</v>
      </c>
      <c r="B32" s="16" t="s">
        <v>106</v>
      </c>
      <c r="C32" s="55">
        <f t="shared" si="5"/>
        <v>135</v>
      </c>
      <c r="D32" s="17">
        <v>108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104</v>
      </c>
      <c r="B33" s="16" t="s">
        <v>107</v>
      </c>
      <c r="C33" s="55">
        <f t="shared" si="5"/>
        <v>136</v>
      </c>
      <c r="D33" s="17">
        <v>104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108</v>
      </c>
      <c r="B34" s="16" t="s">
        <v>109</v>
      </c>
      <c r="C34" s="55">
        <f t="shared" si="5"/>
        <v>137</v>
      </c>
      <c r="D34" s="17"/>
      <c r="E34" s="18"/>
      <c r="F34" s="19"/>
      <c r="G34" s="19"/>
      <c r="H34" s="20">
        <v>833.33</v>
      </c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138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139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5">
        <f t="shared" si="5"/>
        <v>140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56"/>
      <c r="B38" s="57"/>
      <c r="C38" s="55"/>
      <c r="D38" s="58">
        <f>SUM(D27:D37)</f>
        <v>379</v>
      </c>
      <c r="E38" s="58">
        <f>SUM(E27:E37)</f>
        <v>0</v>
      </c>
      <c r="F38" s="59">
        <f>SUM(F27:F37)</f>
        <v>0</v>
      </c>
      <c r="G38" s="59">
        <f>SUM(G27:G37)</f>
        <v>0</v>
      </c>
      <c r="H38" s="59">
        <f t="shared" ref="H38:T38" si="6">SUM(H27:H37)</f>
        <v>833.33</v>
      </c>
      <c r="I38" s="59">
        <f t="shared" si="6"/>
        <v>0</v>
      </c>
      <c r="J38" s="59">
        <f t="shared" si="6"/>
        <v>0</v>
      </c>
      <c r="K38" s="59">
        <f t="shared" si="6"/>
        <v>0</v>
      </c>
      <c r="L38" s="59">
        <f t="shared" si="6"/>
        <v>0</v>
      </c>
      <c r="M38" s="58">
        <f t="shared" si="6"/>
        <v>460</v>
      </c>
      <c r="N38" s="59">
        <f t="shared" si="6"/>
        <v>0</v>
      </c>
      <c r="O38" s="59">
        <f t="shared" si="6"/>
        <v>0</v>
      </c>
      <c r="P38" s="58">
        <f t="shared" si="6"/>
        <v>50</v>
      </c>
      <c r="Q38" s="59">
        <f t="shared" si="6"/>
        <v>0</v>
      </c>
      <c r="R38" s="59">
        <f t="shared" si="6"/>
        <v>0</v>
      </c>
      <c r="S38" s="59">
        <f t="shared" si="6"/>
        <v>0</v>
      </c>
      <c r="T38" s="59">
        <f t="shared" si="6"/>
        <v>0</v>
      </c>
    </row>
    <row r="39" spans="1:20" ht="15.75" thickBot="1" x14ac:dyDescent="0.3">
      <c r="A39" s="60" t="s">
        <v>42</v>
      </c>
      <c r="B39" s="61">
        <f>D39+E39+F39*5+G39*3.5+M39+P39</f>
        <v>29767.160000000003</v>
      </c>
      <c r="C39" s="62" t="s">
        <v>43</v>
      </c>
      <c r="D39" s="63">
        <f>D14+D26-D38</f>
        <v>4801</v>
      </c>
      <c r="E39" s="63">
        <f t="shared" ref="E39:T39" si="7">E14+E26-E38</f>
        <v>7275</v>
      </c>
      <c r="F39" s="64">
        <f t="shared" si="7"/>
        <v>50.03200000000038</v>
      </c>
      <c r="G39" s="64">
        <f t="shared" si="7"/>
        <v>0</v>
      </c>
      <c r="H39" s="64">
        <f t="shared" si="7"/>
        <v>3523.9800000000305</v>
      </c>
      <c r="I39" s="64">
        <f t="shared" si="7"/>
        <v>115.29899999999907</v>
      </c>
      <c r="J39" s="64">
        <f t="shared" si="7"/>
        <v>567.0699999999963</v>
      </c>
      <c r="K39" s="64">
        <f t="shared" si="7"/>
        <v>1</v>
      </c>
      <c r="L39" s="64">
        <f t="shared" si="7"/>
        <v>22620.950000000012</v>
      </c>
      <c r="M39" s="63">
        <f t="shared" si="7"/>
        <v>15241</v>
      </c>
      <c r="N39" s="64">
        <f t="shared" si="7"/>
        <v>-115698.67000000019</v>
      </c>
      <c r="O39" s="64">
        <f t="shared" si="7"/>
        <v>0</v>
      </c>
      <c r="P39" s="63">
        <f t="shared" si="7"/>
        <v>2200</v>
      </c>
      <c r="Q39" s="64">
        <f t="shared" si="7"/>
        <v>12627.070000000036</v>
      </c>
      <c r="R39" s="64">
        <f t="shared" si="7"/>
        <v>178</v>
      </c>
      <c r="S39" s="64">
        <f t="shared" si="7"/>
        <v>60292</v>
      </c>
      <c r="T39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T38"/>
  <sheetViews>
    <sheetView rightToLeft="1" workbookViewId="0">
      <selection activeCell="B9" sqref="B9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92"/>
    <col min="13" max="13" width="9.5703125" bestFit="1" customWidth="1"/>
    <col min="14" max="14" width="9.85546875" bestFit="1" customWidth="1"/>
    <col min="16" max="16" width="9.5703125" bestFit="1" customWidth="1"/>
  </cols>
  <sheetData>
    <row r="1" spans="1:20" x14ac:dyDescent="0.25">
      <c r="A1" s="1">
        <v>7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74" t="s">
        <v>10</v>
      </c>
      <c r="E3" s="75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122</v>
      </c>
      <c r="D4" s="74">
        <f>'[2]6'!D39</f>
        <v>4801</v>
      </c>
      <c r="E4" s="74">
        <f>'[2]6'!E39</f>
        <v>7275</v>
      </c>
      <c r="F4" s="67">
        <f>'[2]6'!F39</f>
        <v>50.03200000000038</v>
      </c>
      <c r="G4" s="67">
        <f>'[2]6'!G39</f>
        <v>0</v>
      </c>
      <c r="H4" s="67">
        <f>'[2]6'!H39</f>
        <v>3523.9800000000305</v>
      </c>
      <c r="I4" s="67">
        <f>'[2]6'!I39</f>
        <v>115.29899999999907</v>
      </c>
      <c r="J4" s="67">
        <f>'[2]6'!J39</f>
        <v>567.0699999999963</v>
      </c>
      <c r="K4" s="67">
        <f>'[2]6'!K39</f>
        <v>1</v>
      </c>
      <c r="L4" s="67">
        <f>'[2]6'!L39</f>
        <v>22620.950000000012</v>
      </c>
      <c r="M4" s="67">
        <f>'[2]6'!M39</f>
        <v>15241</v>
      </c>
      <c r="N4" s="67">
        <f>'[2]6'!N39</f>
        <v>-115698.67000000019</v>
      </c>
      <c r="O4" s="67">
        <f>'[2]6'!O39</f>
        <v>0</v>
      </c>
      <c r="P4" s="67">
        <f>'[2]6'!P39</f>
        <v>2200</v>
      </c>
      <c r="Q4" s="67">
        <f>'[2]6'!Q39</f>
        <v>12627.070000000036</v>
      </c>
      <c r="R4" s="67">
        <f>'[2]6'!R39</f>
        <v>178</v>
      </c>
      <c r="S4" s="67">
        <f>'[2]6'!S39</f>
        <v>60292</v>
      </c>
      <c r="T4" s="67">
        <f>'[2]6'!T39</f>
        <v>18544.900000000023</v>
      </c>
    </row>
    <row r="5" spans="1:20" x14ac:dyDescent="0.25">
      <c r="A5" s="15"/>
      <c r="B5" s="16" t="s">
        <v>46</v>
      </c>
      <c r="C5" s="6">
        <f>C4+1</f>
        <v>123</v>
      </c>
      <c r="D5" s="76"/>
      <c r="E5" s="77"/>
      <c r="F5" s="19"/>
      <c r="G5" s="19"/>
      <c r="H5" s="20"/>
      <c r="I5" s="20"/>
      <c r="J5" s="20"/>
      <c r="K5" s="20"/>
      <c r="L5" s="21"/>
      <c r="M5" s="78">
        <v>5925</v>
      </c>
      <c r="N5" s="20"/>
      <c r="O5" s="21"/>
      <c r="P5" s="78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124</v>
      </c>
      <c r="D6" s="76"/>
      <c r="E6" s="77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1010</v>
      </c>
      <c r="Q6" s="20"/>
      <c r="R6" s="21"/>
      <c r="S6" s="23"/>
      <c r="T6" s="21"/>
    </row>
    <row r="7" spans="1:20" x14ac:dyDescent="0.25">
      <c r="A7" s="15"/>
      <c r="B7" s="16" t="s">
        <v>110</v>
      </c>
      <c r="C7" s="6">
        <f t="shared" si="0"/>
        <v>125</v>
      </c>
      <c r="D7" s="76"/>
      <c r="E7" s="77">
        <v>40</v>
      </c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126</v>
      </c>
      <c r="D8" s="76"/>
      <c r="E8" s="77"/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127</v>
      </c>
      <c r="D9" s="76"/>
      <c r="E9" s="77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128</v>
      </c>
      <c r="D10" s="76"/>
      <c r="E10" s="77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129</v>
      </c>
      <c r="D11" s="76"/>
      <c r="E11" s="77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130</v>
      </c>
      <c r="D12" s="76"/>
      <c r="E12" s="77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131</v>
      </c>
      <c r="D13" s="79"/>
      <c r="E13" s="80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82">
        <f>SUM(D4:D13)</f>
        <v>4801</v>
      </c>
      <c r="E14" s="83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3523.9800000000305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21166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3210</v>
      </c>
      <c r="Q14" s="33">
        <f t="shared" si="2"/>
        <v>12627.070000000036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84"/>
      <c r="E15" s="85"/>
      <c r="F15" s="39"/>
      <c r="G15" s="39"/>
      <c r="H15" s="39"/>
      <c r="I15" s="39"/>
      <c r="J15" s="39"/>
      <c r="K15" s="39"/>
      <c r="L15" s="40"/>
      <c r="M15" s="86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43</v>
      </c>
      <c r="D16" s="76"/>
      <c r="E16" s="77"/>
      <c r="F16" s="19"/>
      <c r="G16" s="19"/>
      <c r="H16" s="20"/>
      <c r="I16" s="20"/>
      <c r="J16" s="20"/>
      <c r="K16" s="20"/>
      <c r="L16" s="21"/>
      <c r="M16" s="78">
        <v>-26170</v>
      </c>
      <c r="N16" s="20">
        <v>26170</v>
      </c>
      <c r="O16" s="21"/>
      <c r="P16" s="78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3">C16+1</f>
        <v>44</v>
      </c>
      <c r="D17" s="76"/>
      <c r="E17" s="77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>
        <v>-3210</v>
      </c>
      <c r="Q17" s="20">
        <v>3210</v>
      </c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76"/>
      <c r="E18" s="77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76"/>
      <c r="E19" s="77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76"/>
      <c r="E20" s="77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76"/>
      <c r="E21" s="77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76"/>
      <c r="E22" s="77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76"/>
      <c r="E23" s="77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76"/>
      <c r="E24" s="77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79"/>
      <c r="E25" s="80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87">
        <f>SUM(D15:D25)</f>
        <v>0</v>
      </c>
      <c r="E26" s="87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-26170</v>
      </c>
      <c r="N26" s="47">
        <f t="shared" si="4"/>
        <v>26170</v>
      </c>
      <c r="O26" s="47">
        <f t="shared" si="4"/>
        <v>0</v>
      </c>
      <c r="P26" s="47">
        <f t="shared" si="4"/>
        <v>-3210</v>
      </c>
      <c r="Q26" s="47">
        <f t="shared" si="4"/>
        <v>3210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138</v>
      </c>
      <c r="D27" s="88"/>
      <c r="E27" s="89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70</v>
      </c>
      <c r="B28" s="68" t="s">
        <v>71</v>
      </c>
      <c r="C28" s="55">
        <f>C27+1</f>
        <v>139</v>
      </c>
      <c r="D28" s="76"/>
      <c r="E28" s="77"/>
      <c r="F28" s="19"/>
      <c r="G28" s="19"/>
      <c r="H28" s="20"/>
      <c r="I28" s="20"/>
      <c r="J28" s="20"/>
      <c r="K28" s="20"/>
      <c r="L28" s="21"/>
      <c r="M28" s="78">
        <v>320</v>
      </c>
      <c r="N28" s="20"/>
      <c r="O28" s="21"/>
      <c r="P28" s="78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140</v>
      </c>
      <c r="D29" s="76"/>
      <c r="E29" s="77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141</v>
      </c>
      <c r="D30" s="76"/>
      <c r="E30" s="77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142</v>
      </c>
      <c r="D31" s="76"/>
      <c r="E31" s="77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143</v>
      </c>
      <c r="D32" s="76"/>
      <c r="E32" s="77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144</v>
      </c>
      <c r="D33" s="76"/>
      <c r="E33" s="77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145</v>
      </c>
      <c r="D34" s="76"/>
      <c r="E34" s="77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146</v>
      </c>
      <c r="D35" s="76"/>
      <c r="E35" s="77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147</v>
      </c>
      <c r="D36" s="76"/>
      <c r="E36" s="77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90">
        <f>SUM(D27:D36)</f>
        <v>0</v>
      </c>
      <c r="E37" s="90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320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7042.1600000000017</v>
      </c>
      <c r="C38" s="62" t="s">
        <v>43</v>
      </c>
      <c r="D38" s="91">
        <f>D14+D26-D37</f>
        <v>4801</v>
      </c>
      <c r="E38" s="91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3523.9800000000305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22620.950000000012</v>
      </c>
      <c r="M38" s="64">
        <f t="shared" si="7"/>
        <v>-5324</v>
      </c>
      <c r="N38" s="64">
        <f t="shared" si="7"/>
        <v>-89528.670000000187</v>
      </c>
      <c r="O38" s="64">
        <f t="shared" si="7"/>
        <v>0</v>
      </c>
      <c r="P38" s="64">
        <f t="shared" si="7"/>
        <v>0</v>
      </c>
      <c r="Q38" s="64">
        <f t="shared" si="7"/>
        <v>15837.070000000036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T38"/>
  <sheetViews>
    <sheetView rightToLeft="1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7">
        <v>10</v>
      </c>
      <c r="B1" s="7">
        <f>'[2]1'!B1</f>
        <v>2</v>
      </c>
      <c r="C1" s="7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53">
        <f>'[2]1'!A2:B2</f>
        <v>2024</v>
      </c>
      <c r="B2" s="153"/>
      <c r="C2" s="7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7" t="s">
        <v>7</v>
      </c>
      <c r="B3" s="7" t="s">
        <v>8</v>
      </c>
      <c r="C3" s="7" t="s">
        <v>9</v>
      </c>
      <c r="D3" s="73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7" t="s">
        <v>27</v>
      </c>
      <c r="B4" s="7" t="s">
        <v>28</v>
      </c>
      <c r="C4" s="7">
        <v>125</v>
      </c>
      <c r="D4" s="67">
        <f>'[2]9'!D38</f>
        <v>4801</v>
      </c>
      <c r="E4" s="67">
        <f>'[2]9'!E38</f>
        <v>7315</v>
      </c>
      <c r="F4" s="67">
        <f>'[2]9'!F38</f>
        <v>50.03200000000038</v>
      </c>
      <c r="G4" s="67">
        <f>'[2]9'!G38</f>
        <v>0</v>
      </c>
      <c r="H4" s="67">
        <f>'[2]9'!H38</f>
        <v>3523.9800000000305</v>
      </c>
      <c r="I4" s="67">
        <f>'[2]9'!I38</f>
        <v>115.29899999999907</v>
      </c>
      <c r="J4" s="67">
        <f>'[2]9'!J38</f>
        <v>567.0699999999963</v>
      </c>
      <c r="K4" s="67">
        <f>'[2]9'!K38</f>
        <v>1</v>
      </c>
      <c r="L4" s="67">
        <f>'[2]9'!L38</f>
        <v>22620.950000000012</v>
      </c>
      <c r="M4" s="67">
        <f>'[2]9'!M38</f>
        <v>-5324</v>
      </c>
      <c r="N4" s="67">
        <f>'[2]9'!N38</f>
        <v>-89528.670000000187</v>
      </c>
      <c r="O4" s="67">
        <f>'[2]9'!O38</f>
        <v>0</v>
      </c>
      <c r="P4" s="67">
        <f>'[2]9'!P38</f>
        <v>0</v>
      </c>
      <c r="Q4" s="67">
        <f>'[2]9'!Q38</f>
        <v>15837.070000000036</v>
      </c>
      <c r="R4" s="67">
        <f>'[2]9'!R38</f>
        <v>178</v>
      </c>
      <c r="S4" s="67">
        <f>'[2]9'!S38</f>
        <v>60292</v>
      </c>
      <c r="T4" s="67">
        <f>'[2]9'!T38</f>
        <v>18544.900000000023</v>
      </c>
    </row>
    <row r="5" spans="1:20" x14ac:dyDescent="0.25">
      <c r="A5" s="16" t="s">
        <v>111</v>
      </c>
      <c r="B5" s="16" t="s">
        <v>45</v>
      </c>
      <c r="C5" s="7">
        <f>C4+1</f>
        <v>126</v>
      </c>
      <c r="D5" s="93"/>
      <c r="E5" s="19"/>
      <c r="F5" s="19"/>
      <c r="G5" s="19"/>
      <c r="H5" s="20">
        <v>1300</v>
      </c>
      <c r="I5" s="20"/>
      <c r="J5" s="20"/>
      <c r="K5" s="20"/>
      <c r="L5" s="21"/>
      <c r="M5" s="78"/>
      <c r="N5" s="20"/>
      <c r="O5" s="21"/>
      <c r="P5" s="78"/>
      <c r="Q5" s="20"/>
      <c r="R5" s="21"/>
      <c r="S5" s="23"/>
      <c r="T5" s="21"/>
    </row>
    <row r="6" spans="1:20" x14ac:dyDescent="0.25">
      <c r="A6" s="16"/>
      <c r="B6" s="16" t="s">
        <v>46</v>
      </c>
      <c r="C6" s="7">
        <f t="shared" ref="C6:C13" si="0">C5+1</f>
        <v>127</v>
      </c>
      <c r="D6" s="93"/>
      <c r="E6" s="19"/>
      <c r="F6" s="19"/>
      <c r="G6" s="19"/>
      <c r="H6" s="20"/>
      <c r="I6" s="20"/>
      <c r="J6" s="20"/>
      <c r="K6" s="20"/>
      <c r="L6" s="21"/>
      <c r="M6" s="78">
        <v>7140</v>
      </c>
      <c r="N6" s="20"/>
      <c r="O6" s="21"/>
      <c r="P6" s="78"/>
      <c r="Q6" s="20"/>
      <c r="R6" s="21"/>
      <c r="S6" s="23"/>
      <c r="T6" s="21"/>
    </row>
    <row r="7" spans="1:20" x14ac:dyDescent="0.25">
      <c r="A7" s="16"/>
      <c r="B7" s="16" t="s">
        <v>112</v>
      </c>
      <c r="C7" s="7">
        <f t="shared" si="0"/>
        <v>128</v>
      </c>
      <c r="D7" s="93"/>
      <c r="E7" s="19"/>
      <c r="F7" s="19"/>
      <c r="G7" s="19"/>
      <c r="H7" s="20"/>
      <c r="I7" s="20"/>
      <c r="J7" s="20"/>
      <c r="K7" s="20"/>
      <c r="L7" s="21"/>
      <c r="M7" s="78">
        <v>0</v>
      </c>
      <c r="N7" s="20"/>
      <c r="O7" s="21"/>
      <c r="P7" s="78"/>
      <c r="Q7" s="20"/>
      <c r="R7" s="21"/>
      <c r="S7" s="23"/>
      <c r="T7" s="21"/>
    </row>
    <row r="8" spans="1:20" x14ac:dyDescent="0.25">
      <c r="A8" s="16"/>
      <c r="B8" s="16" t="s">
        <v>46</v>
      </c>
      <c r="C8" s="7">
        <f t="shared" si="0"/>
        <v>129</v>
      </c>
      <c r="D8" s="93"/>
      <c r="E8" s="19"/>
      <c r="F8" s="19"/>
      <c r="G8" s="19"/>
      <c r="H8" s="20"/>
      <c r="I8" s="20"/>
      <c r="J8" s="20"/>
      <c r="K8" s="20"/>
      <c r="L8" s="21"/>
      <c r="M8" s="78">
        <v>90</v>
      </c>
      <c r="N8" s="20"/>
      <c r="O8" s="21"/>
      <c r="P8" s="78"/>
      <c r="Q8" s="20"/>
      <c r="R8" s="21"/>
      <c r="S8" s="23"/>
      <c r="T8" s="21"/>
    </row>
    <row r="9" spans="1:20" x14ac:dyDescent="0.25">
      <c r="A9" s="16"/>
      <c r="B9" s="16" t="s">
        <v>47</v>
      </c>
      <c r="C9" s="7">
        <f t="shared" si="0"/>
        <v>130</v>
      </c>
      <c r="D9" s="93"/>
      <c r="E9" s="19"/>
      <c r="F9" s="19"/>
      <c r="G9" s="19"/>
      <c r="H9" s="20"/>
      <c r="I9" s="20"/>
      <c r="J9" s="20"/>
      <c r="K9" s="20"/>
      <c r="L9" s="21"/>
      <c r="M9" s="78"/>
      <c r="N9" s="20"/>
      <c r="O9" s="21"/>
      <c r="P9" s="78">
        <v>930</v>
      </c>
      <c r="Q9" s="20"/>
      <c r="R9" s="21"/>
      <c r="S9" s="23"/>
      <c r="T9" s="21"/>
    </row>
    <row r="10" spans="1:20" x14ac:dyDescent="0.25">
      <c r="A10" s="16"/>
      <c r="B10" s="16" t="s">
        <v>46</v>
      </c>
      <c r="C10" s="7">
        <f t="shared" si="0"/>
        <v>131</v>
      </c>
      <c r="D10" s="93"/>
      <c r="E10" s="19"/>
      <c r="F10" s="19"/>
      <c r="G10" s="19"/>
      <c r="H10" s="20"/>
      <c r="I10" s="20"/>
      <c r="J10" s="20"/>
      <c r="K10" s="20"/>
      <c r="L10" s="21"/>
      <c r="M10" s="78">
        <v>4202</v>
      </c>
      <c r="N10" s="20"/>
      <c r="O10" s="21"/>
      <c r="P10" s="78"/>
      <c r="Q10" s="20"/>
      <c r="R10" s="21"/>
      <c r="S10" s="23"/>
      <c r="T10" s="21"/>
    </row>
    <row r="11" spans="1:20" x14ac:dyDescent="0.25">
      <c r="A11" s="16"/>
      <c r="B11" s="16"/>
      <c r="C11" s="7">
        <f t="shared" si="0"/>
        <v>132</v>
      </c>
      <c r="D11" s="93"/>
      <c r="E11" s="19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6"/>
      <c r="B12" s="16"/>
      <c r="C12" s="7">
        <f t="shared" si="0"/>
        <v>133</v>
      </c>
      <c r="D12" s="93"/>
      <c r="E12" s="19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6"/>
      <c r="B13" s="16"/>
      <c r="C13" s="7">
        <f t="shared" si="0"/>
        <v>134</v>
      </c>
      <c r="D13" s="94"/>
      <c r="E13" s="26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59"/>
      <c r="B14" s="160"/>
      <c r="C14" s="144"/>
      <c r="D14" s="31">
        <f>SUM(D4:D13)</f>
        <v>4801</v>
      </c>
      <c r="E14" s="32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4823.9800000000305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6108</v>
      </c>
      <c r="N14" s="33">
        <f>SUM(N4:N13)</f>
        <v>-89528.670000000187</v>
      </c>
      <c r="O14" s="33">
        <f t="shared" ref="O14:T14" si="2">SUM(O4:O13)</f>
        <v>0</v>
      </c>
      <c r="P14" s="32">
        <f t="shared" si="2"/>
        <v>930</v>
      </c>
      <c r="Q14" s="33">
        <f t="shared" si="2"/>
        <v>15837.070000000036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5">
        <v>44</v>
      </c>
      <c r="D15" s="95"/>
      <c r="E15" s="39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6"/>
      <c r="B16" s="16"/>
      <c r="C16" s="35">
        <f>C15+1</f>
        <v>45</v>
      </c>
      <c r="D16" s="93"/>
      <c r="E16" s="19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16"/>
      <c r="B17" s="16"/>
      <c r="C17" s="35">
        <f t="shared" ref="C17:C25" si="3">C16+1</f>
        <v>46</v>
      </c>
      <c r="D17" s="93"/>
      <c r="E17" s="19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16"/>
      <c r="B18" s="16"/>
      <c r="C18" s="35">
        <f t="shared" si="3"/>
        <v>47</v>
      </c>
      <c r="D18" s="93"/>
      <c r="E18" s="19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6"/>
      <c r="B19" s="16"/>
      <c r="C19" s="35">
        <f t="shared" si="3"/>
        <v>48</v>
      </c>
      <c r="D19" s="93"/>
      <c r="E19" s="19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6"/>
      <c r="B20" s="16"/>
      <c r="C20" s="35">
        <f t="shared" si="3"/>
        <v>49</v>
      </c>
      <c r="D20" s="93"/>
      <c r="E20" s="19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6"/>
      <c r="B21" s="16"/>
      <c r="C21" s="35">
        <f t="shared" si="3"/>
        <v>50</v>
      </c>
      <c r="D21" s="93"/>
      <c r="E21" s="19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6"/>
      <c r="B22" s="16"/>
      <c r="C22" s="35">
        <f t="shared" si="3"/>
        <v>51</v>
      </c>
      <c r="D22" s="93"/>
      <c r="E22" s="19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6"/>
      <c r="B23" s="16"/>
      <c r="C23" s="35">
        <f t="shared" si="3"/>
        <v>52</v>
      </c>
      <c r="D23" s="93"/>
      <c r="E23" s="19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6"/>
      <c r="B24" s="16"/>
      <c r="C24" s="35">
        <f t="shared" si="3"/>
        <v>53</v>
      </c>
      <c r="D24" s="93"/>
      <c r="E24" s="19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16"/>
      <c r="B25" s="16"/>
      <c r="C25" s="35">
        <f t="shared" si="3"/>
        <v>54</v>
      </c>
      <c r="D25" s="94"/>
      <c r="E25" s="26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61"/>
      <c r="B26" s="161"/>
      <c r="C26" s="161"/>
      <c r="D26" s="47">
        <f>SUM(D15:D25)</f>
        <v>0</v>
      </c>
      <c r="E26" s="47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62" t="s">
        <v>35</v>
      </c>
      <c r="B27" s="162"/>
      <c r="C27" s="57">
        <v>138</v>
      </c>
      <c r="D27" s="96"/>
      <c r="E27" s="51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/>
      <c r="B28" s="70"/>
      <c r="C28" s="57">
        <f>C27+1</f>
        <v>139</v>
      </c>
      <c r="D28" s="93"/>
      <c r="E28" s="19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6"/>
      <c r="B29" s="16"/>
      <c r="C29" s="57">
        <f t="shared" ref="C29:C36" si="5">C28+1</f>
        <v>140</v>
      </c>
      <c r="D29" s="93"/>
      <c r="E29" s="19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141</v>
      </c>
      <c r="D30" s="93"/>
      <c r="E30" s="19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142</v>
      </c>
      <c r="D31" s="93"/>
      <c r="E31" s="19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143</v>
      </c>
      <c r="D32" s="93"/>
      <c r="E32" s="19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144</v>
      </c>
      <c r="D33" s="93"/>
      <c r="E33" s="19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145</v>
      </c>
      <c r="D34" s="93"/>
      <c r="E34" s="19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146</v>
      </c>
      <c r="D35" s="93"/>
      <c r="E35" s="19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147</v>
      </c>
      <c r="D36" s="93"/>
      <c r="E36" s="19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163"/>
      <c r="B37" s="164"/>
      <c r="C37" s="165"/>
      <c r="D37" s="59">
        <f>SUM(D27:D36)</f>
        <v>0</v>
      </c>
      <c r="E37" s="59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19404.160000000003</v>
      </c>
      <c r="C38" s="62" t="s">
        <v>43</v>
      </c>
      <c r="D38" s="64">
        <f>D14+D26-D37</f>
        <v>4801</v>
      </c>
      <c r="E38" s="64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4823.9800000000305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22620.950000000012</v>
      </c>
      <c r="M38" s="64">
        <f t="shared" si="7"/>
        <v>6108</v>
      </c>
      <c r="N38" s="64">
        <f t="shared" si="7"/>
        <v>-89528.670000000187</v>
      </c>
      <c r="O38" s="64">
        <f t="shared" si="7"/>
        <v>0</v>
      </c>
      <c r="P38" s="64">
        <f t="shared" si="7"/>
        <v>930</v>
      </c>
      <c r="Q38" s="64">
        <f t="shared" si="7"/>
        <v>15837.070000000036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3">
    <mergeCell ref="S2:T2"/>
    <mergeCell ref="A14:C14"/>
    <mergeCell ref="A26:C26"/>
    <mergeCell ref="A27:B27"/>
    <mergeCell ref="A37:C3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T38"/>
  <sheetViews>
    <sheetView rightToLeft="1" workbookViewId="0">
      <selection activeCell="D12" sqref="D12"/>
    </sheetView>
  </sheetViews>
  <sheetFormatPr defaultRowHeight="15" x14ac:dyDescent="0.25"/>
  <cols>
    <col min="1" max="1" width="26.28515625" customWidth="1"/>
    <col min="2" max="2" width="29.7109375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42578125" style="66" bestFit="1" customWidth="1"/>
    <col min="15" max="15" width="9.85546875" style="66" bestFit="1" customWidth="1"/>
    <col min="16" max="16" width="9.5703125" style="65" bestFit="1" customWidth="1"/>
    <col min="17" max="20" width="9" style="119"/>
  </cols>
  <sheetData>
    <row r="1" spans="1:20" x14ac:dyDescent="0.25">
      <c r="A1" s="1">
        <v>11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97" t="s">
        <v>3</v>
      </c>
      <c r="T1" s="98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4" t="s">
        <v>6</v>
      </c>
      <c r="I2" s="154"/>
      <c r="J2" s="154"/>
      <c r="K2" s="154"/>
      <c r="L2" s="142"/>
      <c r="M2" s="10" t="s">
        <v>5</v>
      </c>
      <c r="N2" s="154" t="s">
        <v>6</v>
      </c>
      <c r="O2" s="142"/>
      <c r="P2" s="10" t="s">
        <v>5</v>
      </c>
      <c r="Q2" s="168" t="s">
        <v>6</v>
      </c>
      <c r="R2" s="167"/>
      <c r="S2" s="166" t="s">
        <v>5</v>
      </c>
      <c r="T2" s="167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99" t="s">
        <v>23</v>
      </c>
      <c r="R3" s="100" t="s">
        <v>24</v>
      </c>
      <c r="S3" s="101" t="s">
        <v>25</v>
      </c>
      <c r="T3" s="100" t="s">
        <v>26</v>
      </c>
    </row>
    <row r="4" spans="1:20" x14ac:dyDescent="0.25">
      <c r="A4" s="12" t="s">
        <v>27</v>
      </c>
      <c r="B4" s="7" t="s">
        <v>28</v>
      </c>
      <c r="C4" s="6">
        <v>131</v>
      </c>
      <c r="D4" s="13">
        <f>'[2]10'!D38</f>
        <v>4801</v>
      </c>
      <c r="E4" s="13">
        <f>'[2]10'!E38</f>
        <v>7315</v>
      </c>
      <c r="F4" s="67">
        <f>'[2]10'!F38</f>
        <v>50.03200000000038</v>
      </c>
      <c r="G4" s="67">
        <f>'[2]10'!G38</f>
        <v>0</v>
      </c>
      <c r="H4" s="67">
        <f>'[2]10'!H38</f>
        <v>4823.9800000000305</v>
      </c>
      <c r="I4" s="67">
        <f>'[2]10'!I38</f>
        <v>115.29899999999907</v>
      </c>
      <c r="J4" s="67">
        <f>'[2]10'!J38</f>
        <v>567.0699999999963</v>
      </c>
      <c r="K4" s="67">
        <f>'[2]10'!K38</f>
        <v>1</v>
      </c>
      <c r="L4" s="67">
        <f>'[2]10'!L38</f>
        <v>22620.950000000012</v>
      </c>
      <c r="M4" s="13">
        <f>'[2]10'!M38</f>
        <v>6108</v>
      </c>
      <c r="N4" s="67">
        <f>'[2]10'!N38</f>
        <v>-89528.670000000187</v>
      </c>
      <c r="O4" s="67">
        <f>'[2]10'!O38</f>
        <v>0</v>
      </c>
      <c r="P4" s="13">
        <f>'[2]10'!P38</f>
        <v>930</v>
      </c>
      <c r="Q4" s="102">
        <f>'[2]10'!Q38</f>
        <v>15837.070000000036</v>
      </c>
      <c r="R4" s="102">
        <f>'[2]10'!R38</f>
        <v>178</v>
      </c>
      <c r="S4" s="102">
        <f>'[2]10'!S38</f>
        <v>60292</v>
      </c>
      <c r="T4" s="102">
        <f>'[2]10'!T38</f>
        <v>18544.900000000023</v>
      </c>
    </row>
    <row r="5" spans="1:20" x14ac:dyDescent="0.25">
      <c r="A5" s="15"/>
      <c r="B5" s="16" t="s">
        <v>46</v>
      </c>
      <c r="C5" s="6">
        <f>C4+1</f>
        <v>132</v>
      </c>
      <c r="D5" s="17"/>
      <c r="E5" s="18"/>
      <c r="F5" s="19"/>
      <c r="G5" s="19"/>
      <c r="H5" s="20"/>
      <c r="I5" s="20"/>
      <c r="J5" s="20"/>
      <c r="K5" s="20"/>
      <c r="L5" s="21"/>
      <c r="M5" s="22">
        <v>5720</v>
      </c>
      <c r="N5" s="20"/>
      <c r="O5" s="21"/>
      <c r="P5" s="22"/>
      <c r="Q5" s="103"/>
      <c r="R5" s="104"/>
      <c r="S5" s="105"/>
      <c r="T5" s="104"/>
    </row>
    <row r="6" spans="1:20" x14ac:dyDescent="0.25">
      <c r="A6" s="15"/>
      <c r="B6" s="16" t="s">
        <v>46</v>
      </c>
      <c r="C6" s="6">
        <f t="shared" ref="C6:C13" si="0">C5+1</f>
        <v>133</v>
      </c>
      <c r="D6" s="17"/>
      <c r="E6" s="18"/>
      <c r="F6" s="19"/>
      <c r="G6" s="19"/>
      <c r="H6" s="20"/>
      <c r="I6" s="20"/>
      <c r="J6" s="20"/>
      <c r="K6" s="20"/>
      <c r="L6" s="21"/>
      <c r="M6" s="22">
        <v>300</v>
      </c>
      <c r="N6" s="20"/>
      <c r="O6" s="21"/>
      <c r="P6" s="22"/>
      <c r="Q6" s="103"/>
      <c r="R6" s="104"/>
      <c r="S6" s="105"/>
      <c r="T6" s="104"/>
    </row>
    <row r="7" spans="1:20" x14ac:dyDescent="0.25">
      <c r="A7" s="15"/>
      <c r="B7" s="16" t="s">
        <v>47</v>
      </c>
      <c r="C7" s="6">
        <f t="shared" si="0"/>
        <v>134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1522</v>
      </c>
      <c r="Q7" s="103"/>
      <c r="R7" s="104"/>
      <c r="S7" s="105"/>
      <c r="T7" s="104"/>
    </row>
    <row r="8" spans="1:20" x14ac:dyDescent="0.25">
      <c r="A8" s="15" t="s">
        <v>113</v>
      </c>
      <c r="B8" s="16" t="s">
        <v>114</v>
      </c>
      <c r="C8" s="6">
        <f t="shared" si="0"/>
        <v>135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>
        <v>127000</v>
      </c>
      <c r="P8" s="22"/>
      <c r="Q8" s="103"/>
      <c r="R8" s="104"/>
      <c r="S8" s="105"/>
      <c r="T8" s="104"/>
    </row>
    <row r="9" spans="1:20" x14ac:dyDescent="0.25">
      <c r="A9" s="15"/>
      <c r="B9" s="16" t="s">
        <v>73</v>
      </c>
      <c r="C9" s="6">
        <f t="shared" si="0"/>
        <v>136</v>
      </c>
      <c r="D9" s="17"/>
      <c r="E9" s="18"/>
      <c r="F9" s="19"/>
      <c r="G9" s="19"/>
      <c r="H9" s="20">
        <v>500</v>
      </c>
      <c r="I9" s="20"/>
      <c r="J9" s="20"/>
      <c r="K9" s="20"/>
      <c r="L9" s="21"/>
      <c r="M9" s="22"/>
      <c r="N9" s="20"/>
      <c r="O9" s="21"/>
      <c r="P9" s="22"/>
      <c r="Q9" s="103"/>
      <c r="R9" s="104"/>
      <c r="S9" s="105"/>
      <c r="T9" s="104"/>
    </row>
    <row r="10" spans="1:20" x14ac:dyDescent="0.25">
      <c r="A10" s="15"/>
      <c r="B10" s="16"/>
      <c r="C10" s="6">
        <f t="shared" si="0"/>
        <v>137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103"/>
      <c r="R10" s="104"/>
      <c r="S10" s="105"/>
      <c r="T10" s="104"/>
    </row>
    <row r="11" spans="1:20" x14ac:dyDescent="0.25">
      <c r="A11" s="15"/>
      <c r="B11" s="16"/>
      <c r="C11" s="6">
        <f t="shared" si="0"/>
        <v>138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103"/>
      <c r="R11" s="104"/>
      <c r="S11" s="105"/>
      <c r="T11" s="104"/>
    </row>
    <row r="12" spans="1:20" x14ac:dyDescent="0.25">
      <c r="A12" s="15"/>
      <c r="B12" s="16"/>
      <c r="C12" s="6">
        <f t="shared" si="0"/>
        <v>139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103"/>
      <c r="R12" s="104"/>
      <c r="S12" s="105"/>
      <c r="T12" s="104"/>
    </row>
    <row r="13" spans="1:20" ht="15.75" thickBot="1" x14ac:dyDescent="0.3">
      <c r="A13" s="15"/>
      <c r="B13" s="16"/>
      <c r="C13" s="6">
        <f t="shared" si="0"/>
        <v>140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106"/>
      <c r="R13" s="107"/>
      <c r="S13" s="108"/>
      <c r="T13" s="107"/>
    </row>
    <row r="14" spans="1:20" ht="15.75" thickBot="1" x14ac:dyDescent="0.3">
      <c r="A14" s="143"/>
      <c r="B14" s="144"/>
      <c r="C14" s="6"/>
      <c r="D14" s="31">
        <f>SUM(D4:D13)</f>
        <v>4801</v>
      </c>
      <c r="E14" s="32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5323.9800000000305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12128</v>
      </c>
      <c r="N14" s="33">
        <f>SUM(N4:N13)</f>
        <v>-89528.670000000187</v>
      </c>
      <c r="O14" s="33">
        <f t="shared" ref="O14:T14" si="2">SUM(O4:O13)</f>
        <v>127000</v>
      </c>
      <c r="P14" s="32">
        <f t="shared" si="2"/>
        <v>2452</v>
      </c>
      <c r="Q14" s="109">
        <f t="shared" si="2"/>
        <v>15837.070000000036</v>
      </c>
      <c r="R14" s="109">
        <f t="shared" si="2"/>
        <v>178</v>
      </c>
      <c r="S14" s="109">
        <f t="shared" si="2"/>
        <v>60292</v>
      </c>
      <c r="T14" s="109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44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110"/>
      <c r="R15" s="111"/>
      <c r="S15" s="112"/>
      <c r="T15" s="111"/>
    </row>
    <row r="16" spans="1:20" x14ac:dyDescent="0.25">
      <c r="A16" s="15"/>
      <c r="B16" s="16"/>
      <c r="C16" s="36">
        <f>C15+1</f>
        <v>45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103"/>
      <c r="R16" s="104"/>
      <c r="S16" s="105"/>
      <c r="T16" s="104"/>
    </row>
    <row r="17" spans="1:20" x14ac:dyDescent="0.25">
      <c r="A17" s="15"/>
      <c r="B17" s="16"/>
      <c r="C17" s="36">
        <f t="shared" ref="C17:C25" si="3">C16+1</f>
        <v>46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103"/>
      <c r="R17" s="104"/>
      <c r="S17" s="105"/>
      <c r="T17" s="104"/>
    </row>
    <row r="18" spans="1:20" x14ac:dyDescent="0.25">
      <c r="A18" s="15"/>
      <c r="B18" s="16"/>
      <c r="C18" s="36">
        <f t="shared" si="3"/>
        <v>47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103"/>
      <c r="R18" s="104"/>
      <c r="S18" s="105"/>
      <c r="T18" s="104"/>
    </row>
    <row r="19" spans="1:20" x14ac:dyDescent="0.25">
      <c r="A19" s="15" t="s">
        <v>33</v>
      </c>
      <c r="B19" s="16" t="s">
        <v>20</v>
      </c>
      <c r="C19" s="36">
        <f t="shared" si="3"/>
        <v>48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>
        <v>127000</v>
      </c>
      <c r="O19" s="21">
        <v>-127000</v>
      </c>
      <c r="P19" s="22"/>
      <c r="Q19" s="103"/>
      <c r="R19" s="104"/>
      <c r="S19" s="105"/>
      <c r="T19" s="104"/>
    </row>
    <row r="20" spans="1:20" x14ac:dyDescent="0.25">
      <c r="A20" s="15"/>
      <c r="B20" s="16"/>
      <c r="C20" s="36">
        <f t="shared" si="3"/>
        <v>49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103"/>
      <c r="R20" s="104"/>
      <c r="S20" s="105"/>
      <c r="T20" s="104"/>
    </row>
    <row r="21" spans="1:20" x14ac:dyDescent="0.25">
      <c r="A21" s="15"/>
      <c r="B21" s="16"/>
      <c r="C21" s="36">
        <f t="shared" si="3"/>
        <v>50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103"/>
      <c r="R21" s="104"/>
      <c r="S21" s="105"/>
      <c r="T21" s="104"/>
    </row>
    <row r="22" spans="1:20" x14ac:dyDescent="0.25">
      <c r="A22" s="15"/>
      <c r="B22" s="16"/>
      <c r="C22" s="36">
        <f t="shared" si="3"/>
        <v>51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103"/>
      <c r="R22" s="104"/>
      <c r="S22" s="105"/>
      <c r="T22" s="104"/>
    </row>
    <row r="23" spans="1:20" x14ac:dyDescent="0.25">
      <c r="A23" s="15"/>
      <c r="B23" s="16"/>
      <c r="C23" s="36">
        <f t="shared" si="3"/>
        <v>52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103"/>
      <c r="R23" s="104"/>
      <c r="S23" s="105"/>
      <c r="T23" s="104"/>
    </row>
    <row r="24" spans="1:20" x14ac:dyDescent="0.25">
      <c r="A24" s="15"/>
      <c r="B24" s="16"/>
      <c r="C24" s="36">
        <f t="shared" si="3"/>
        <v>53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103"/>
      <c r="R24" s="104"/>
      <c r="S24" s="105"/>
      <c r="T24" s="104"/>
    </row>
    <row r="25" spans="1:20" ht="15.75" thickBot="1" x14ac:dyDescent="0.3">
      <c r="A25" s="43"/>
      <c r="B25" s="44"/>
      <c r="C25" s="36">
        <f t="shared" si="3"/>
        <v>54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106"/>
      <c r="R25" s="107"/>
      <c r="S25" s="108"/>
      <c r="T25" s="107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127000</v>
      </c>
      <c r="O26" s="47">
        <f t="shared" si="4"/>
        <v>-127000</v>
      </c>
      <c r="P26" s="46">
        <f t="shared" si="4"/>
        <v>0</v>
      </c>
      <c r="Q26" s="113">
        <f t="shared" si="4"/>
        <v>0</v>
      </c>
      <c r="R26" s="113">
        <f t="shared" si="4"/>
        <v>0</v>
      </c>
      <c r="S26" s="113">
        <f t="shared" si="4"/>
        <v>0</v>
      </c>
      <c r="T26" s="113">
        <f t="shared" si="4"/>
        <v>0</v>
      </c>
    </row>
    <row r="27" spans="1:20" x14ac:dyDescent="0.25">
      <c r="A27" s="147" t="s">
        <v>35</v>
      </c>
      <c r="B27" s="148"/>
      <c r="C27" s="48">
        <v>138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114"/>
      <c r="R27" s="115"/>
      <c r="S27" s="116"/>
      <c r="T27" s="115"/>
    </row>
    <row r="28" spans="1:20" x14ac:dyDescent="0.25">
      <c r="A28" s="69" t="s">
        <v>70</v>
      </c>
      <c r="B28" s="70" t="s">
        <v>71</v>
      </c>
      <c r="C28" s="55">
        <f>C27+1</f>
        <v>139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103"/>
      <c r="R28" s="104"/>
      <c r="S28" s="105"/>
      <c r="T28" s="104"/>
    </row>
    <row r="29" spans="1:20" x14ac:dyDescent="0.25">
      <c r="A29" s="69" t="s">
        <v>115</v>
      </c>
      <c r="B29" s="70" t="s">
        <v>116</v>
      </c>
      <c r="C29" s="55">
        <f t="shared" ref="C29:C36" si="5">C28+1</f>
        <v>140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103"/>
      <c r="R29" s="104"/>
      <c r="S29" s="105"/>
      <c r="T29" s="104"/>
    </row>
    <row r="30" spans="1:20" x14ac:dyDescent="0.25">
      <c r="A30" s="15" t="s">
        <v>117</v>
      </c>
      <c r="B30" s="16" t="s">
        <v>118</v>
      </c>
      <c r="C30" s="55">
        <f t="shared" si="5"/>
        <v>141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103">
        <v>2200</v>
      </c>
      <c r="R30" s="104"/>
      <c r="S30" s="105"/>
      <c r="T30" s="104"/>
    </row>
    <row r="31" spans="1:20" x14ac:dyDescent="0.25">
      <c r="A31" s="15" t="s">
        <v>82</v>
      </c>
      <c r="B31" s="16" t="s">
        <v>119</v>
      </c>
      <c r="C31" s="55">
        <f t="shared" si="5"/>
        <v>142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>
        <v>2200</v>
      </c>
      <c r="O31" s="21"/>
      <c r="P31" s="22"/>
      <c r="Q31" s="103"/>
      <c r="R31" s="104"/>
      <c r="S31" s="105"/>
      <c r="T31" s="104"/>
    </row>
    <row r="32" spans="1:20" x14ac:dyDescent="0.25">
      <c r="A32" s="15" t="s">
        <v>63</v>
      </c>
      <c r="B32" s="16" t="s">
        <v>120</v>
      </c>
      <c r="C32" s="55">
        <f t="shared" si="5"/>
        <v>143</v>
      </c>
      <c r="D32" s="17"/>
      <c r="E32" s="18"/>
      <c r="F32" s="19"/>
      <c r="G32" s="19"/>
      <c r="H32" s="20"/>
      <c r="I32" s="20"/>
      <c r="J32" s="20"/>
      <c r="K32" s="20"/>
      <c r="L32" s="21">
        <v>18714</v>
      </c>
      <c r="M32" s="22"/>
      <c r="N32" s="20"/>
      <c r="O32" s="21"/>
      <c r="P32" s="22"/>
      <c r="Q32" s="103"/>
      <c r="R32" s="104"/>
      <c r="S32" s="105"/>
      <c r="T32" s="104"/>
    </row>
    <row r="33" spans="1:20" x14ac:dyDescent="0.25">
      <c r="A33" s="15" t="s">
        <v>121</v>
      </c>
      <c r="B33" s="16" t="s">
        <v>122</v>
      </c>
      <c r="C33" s="55">
        <f t="shared" si="5"/>
        <v>144</v>
      </c>
      <c r="D33" s="17"/>
      <c r="E33" s="18"/>
      <c r="F33" s="19"/>
      <c r="G33" s="19"/>
      <c r="H33" s="20">
        <v>4890</v>
      </c>
      <c r="I33" s="20"/>
      <c r="J33" s="20"/>
      <c r="K33" s="20"/>
      <c r="L33" s="21"/>
      <c r="M33" s="22"/>
      <c r="N33" s="20"/>
      <c r="O33" s="21"/>
      <c r="P33" s="22"/>
      <c r="Q33" s="103"/>
      <c r="R33" s="104"/>
      <c r="S33" s="105"/>
      <c r="T33" s="104"/>
    </row>
    <row r="34" spans="1:20" x14ac:dyDescent="0.25">
      <c r="A34" s="15" t="s">
        <v>123</v>
      </c>
      <c r="B34" s="16" t="s">
        <v>124</v>
      </c>
      <c r="C34" s="55">
        <f t="shared" si="5"/>
        <v>145</v>
      </c>
      <c r="D34" s="17"/>
      <c r="E34" s="18"/>
      <c r="F34" s="19"/>
      <c r="G34" s="19"/>
      <c r="H34" s="20">
        <v>410.05</v>
      </c>
      <c r="I34" s="20"/>
      <c r="J34" s="20"/>
      <c r="K34" s="20"/>
      <c r="L34" s="21"/>
      <c r="M34" s="22"/>
      <c r="N34" s="20"/>
      <c r="O34" s="21"/>
      <c r="P34" s="22"/>
      <c r="Q34" s="103"/>
      <c r="R34" s="104"/>
      <c r="S34" s="105"/>
      <c r="T34" s="104"/>
    </row>
    <row r="35" spans="1:20" x14ac:dyDescent="0.25">
      <c r="A35" s="15"/>
      <c r="B35" s="16"/>
      <c r="C35" s="55">
        <f t="shared" si="5"/>
        <v>146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103"/>
      <c r="R35" s="104"/>
      <c r="S35" s="105"/>
      <c r="T35" s="104"/>
    </row>
    <row r="36" spans="1:20" x14ac:dyDescent="0.25">
      <c r="A36" s="15"/>
      <c r="B36" s="16"/>
      <c r="C36" s="55">
        <f t="shared" si="5"/>
        <v>147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103"/>
      <c r="R36" s="104"/>
      <c r="S36" s="105"/>
      <c r="T36" s="104"/>
    </row>
    <row r="37" spans="1:20" x14ac:dyDescent="0.25">
      <c r="A37" s="56"/>
      <c r="B37" s="57"/>
      <c r="C37" s="55"/>
      <c r="D37" s="58">
        <f>SUM(D27:D36)</f>
        <v>400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5300.05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18714</v>
      </c>
      <c r="M37" s="58">
        <f t="shared" si="6"/>
        <v>50</v>
      </c>
      <c r="N37" s="59">
        <f t="shared" si="6"/>
        <v>2200</v>
      </c>
      <c r="O37" s="59">
        <f t="shared" si="6"/>
        <v>0</v>
      </c>
      <c r="P37" s="58">
        <f t="shared" si="6"/>
        <v>0</v>
      </c>
      <c r="Q37" s="117">
        <f t="shared" si="6"/>
        <v>2200</v>
      </c>
      <c r="R37" s="117">
        <f t="shared" si="6"/>
        <v>0</v>
      </c>
      <c r="S37" s="117">
        <f t="shared" si="6"/>
        <v>0</v>
      </c>
      <c r="T37" s="117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26496.160000000003</v>
      </c>
      <c r="C38" s="62" t="s">
        <v>43</v>
      </c>
      <c r="D38" s="63">
        <f>D14+D26-D37</f>
        <v>4401</v>
      </c>
      <c r="E38" s="63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23.930000000030304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12078</v>
      </c>
      <c r="N38" s="64">
        <f t="shared" si="7"/>
        <v>35271.329999999813</v>
      </c>
      <c r="O38" s="64">
        <f t="shared" si="7"/>
        <v>0</v>
      </c>
      <c r="P38" s="63">
        <f t="shared" si="7"/>
        <v>2452</v>
      </c>
      <c r="Q38" s="118">
        <f t="shared" si="7"/>
        <v>13637.070000000036</v>
      </c>
      <c r="R38" s="118">
        <f t="shared" si="7"/>
        <v>178</v>
      </c>
      <c r="S38" s="118">
        <f t="shared" si="7"/>
        <v>60292</v>
      </c>
      <c r="T38" s="118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T38"/>
  <sheetViews>
    <sheetView rightToLeft="1" workbookViewId="0">
      <selection activeCell="K14" sqref="K14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12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69" t="s">
        <v>1</v>
      </c>
      <c r="N1" s="170"/>
      <c r="O1" s="171"/>
      <c r="P1" s="169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136</v>
      </c>
      <c r="D4" s="13">
        <f>'[2]11'!D38</f>
        <v>4401</v>
      </c>
      <c r="E4" s="13">
        <f>'[2]11'!E38</f>
        <v>7315</v>
      </c>
      <c r="F4" s="67">
        <f>'[2]11'!F38</f>
        <v>50.03200000000038</v>
      </c>
      <c r="G4" s="67">
        <f>'[2]11'!G38</f>
        <v>0</v>
      </c>
      <c r="H4" s="67">
        <f>'[2]11'!H38</f>
        <v>23.930000000030304</v>
      </c>
      <c r="I4" s="67">
        <f>'[2]11'!I38</f>
        <v>115.29899999999907</v>
      </c>
      <c r="J4" s="67">
        <f>'[2]11'!J38</f>
        <v>567.0699999999963</v>
      </c>
      <c r="K4" s="67">
        <f>'[2]11'!K38</f>
        <v>1</v>
      </c>
      <c r="L4" s="67">
        <f>'[2]11'!L38</f>
        <v>3906.9500000000116</v>
      </c>
      <c r="M4" s="13">
        <f>'[2]11'!M38</f>
        <v>12078</v>
      </c>
      <c r="N4" s="67">
        <f>'[2]11'!N38</f>
        <v>35271.329999999813</v>
      </c>
      <c r="O4" s="67">
        <f>'[2]11'!O38</f>
        <v>0</v>
      </c>
      <c r="P4" s="13">
        <f>'[2]11'!P38</f>
        <v>2452</v>
      </c>
      <c r="Q4" s="67">
        <f>'[2]11'!Q38</f>
        <v>13637.070000000036</v>
      </c>
      <c r="R4" s="67">
        <f>'[2]11'!R38</f>
        <v>178</v>
      </c>
      <c r="S4" s="67">
        <f>'[2]11'!S38</f>
        <v>60292</v>
      </c>
      <c r="T4" s="67">
        <f>'[2]11'!T38</f>
        <v>18544.900000000023</v>
      </c>
    </row>
    <row r="5" spans="1:20" x14ac:dyDescent="0.25">
      <c r="A5" s="15"/>
      <c r="B5" s="16" t="s">
        <v>46</v>
      </c>
      <c r="C5" s="6">
        <f>C4+1</f>
        <v>137</v>
      </c>
      <c r="D5" s="17"/>
      <c r="E5" s="18"/>
      <c r="F5" s="19"/>
      <c r="G5" s="19"/>
      <c r="H5" s="20"/>
      <c r="I5" s="20"/>
      <c r="J5" s="20"/>
      <c r="K5" s="20"/>
      <c r="L5" s="21"/>
      <c r="M5" s="22">
        <v>6317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138</v>
      </c>
      <c r="D6" s="17"/>
      <c r="E6" s="18"/>
      <c r="F6" s="19"/>
      <c r="G6" s="19"/>
      <c r="H6" s="20"/>
      <c r="I6" s="20"/>
      <c r="J6" s="20"/>
      <c r="K6" s="20"/>
      <c r="L6" s="21"/>
      <c r="M6" s="22">
        <v>100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139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/>
      <c r="B8" s="16" t="s">
        <v>45</v>
      </c>
      <c r="C8" s="6">
        <f t="shared" si="0"/>
        <v>140</v>
      </c>
      <c r="D8" s="17"/>
      <c r="E8" s="18">
        <v>745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74</v>
      </c>
      <c r="C9" s="6">
        <f t="shared" si="0"/>
        <v>141</v>
      </c>
      <c r="D9" s="17"/>
      <c r="E9" s="18"/>
      <c r="F9" s="19"/>
      <c r="G9" s="19"/>
      <c r="H9" s="20">
        <v>1000</v>
      </c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74</v>
      </c>
      <c r="C10" s="6">
        <f t="shared" si="0"/>
        <v>142</v>
      </c>
      <c r="D10" s="17"/>
      <c r="E10" s="18"/>
      <c r="F10" s="19"/>
      <c r="G10" s="19"/>
      <c r="H10" s="20">
        <v>5979</v>
      </c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143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144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145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4401</v>
      </c>
      <c r="E14" s="32">
        <f t="shared" ref="E14:M14" si="1">SUM(E4:E13)</f>
        <v>8060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18495</v>
      </c>
      <c r="N14" s="33">
        <f>SUM(N4:N13)</f>
        <v>35271.329999999813</v>
      </c>
      <c r="O14" s="33">
        <f t="shared" ref="O14:T14" si="2">SUM(O4:O13)</f>
        <v>0</v>
      </c>
      <c r="P14" s="32">
        <f t="shared" si="2"/>
        <v>3082</v>
      </c>
      <c r="Q14" s="33">
        <f t="shared" si="2"/>
        <v>13637.070000000036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48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49</v>
      </c>
      <c r="D16" s="17"/>
      <c r="E16" s="18"/>
      <c r="F16" s="19"/>
      <c r="G16" s="19"/>
      <c r="H16" s="20"/>
      <c r="I16" s="20"/>
      <c r="J16" s="20"/>
      <c r="K16" s="20"/>
      <c r="L16" s="21"/>
      <c r="M16" s="22">
        <v>-18445</v>
      </c>
      <c r="N16" s="20">
        <v>18445</v>
      </c>
      <c r="O16" s="21"/>
      <c r="P16" s="22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3">C16+1</f>
        <v>50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>
        <v>-3082</v>
      </c>
      <c r="Q17" s="20">
        <v>3082</v>
      </c>
      <c r="R17" s="21"/>
      <c r="S17" s="23"/>
      <c r="T17" s="21"/>
    </row>
    <row r="18" spans="1:20" x14ac:dyDescent="0.25">
      <c r="A18" s="15"/>
      <c r="B18" s="16"/>
      <c r="C18" s="36">
        <f t="shared" si="3"/>
        <v>51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52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53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54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55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56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57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58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-18445</v>
      </c>
      <c r="N26" s="47">
        <f t="shared" si="4"/>
        <v>18445</v>
      </c>
      <c r="O26" s="47">
        <f t="shared" si="4"/>
        <v>0</v>
      </c>
      <c r="P26" s="46">
        <f t="shared" si="4"/>
        <v>-3082</v>
      </c>
      <c r="Q26" s="47">
        <f t="shared" si="4"/>
        <v>3082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145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146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125</v>
      </c>
      <c r="B29" s="16" t="s">
        <v>81</v>
      </c>
      <c r="C29" s="55">
        <f t="shared" ref="C29:C36" si="5">C28+1</f>
        <v>147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148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149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150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151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152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153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154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400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12311.160000000002</v>
      </c>
      <c r="C38" s="62" t="s">
        <v>43</v>
      </c>
      <c r="D38" s="63">
        <f>D14+D26-D37</f>
        <v>4001</v>
      </c>
      <c r="E38" s="63">
        <f t="shared" ref="E38:T38" si="7">E14+E26-E37</f>
        <v>8060</v>
      </c>
      <c r="F38" s="64">
        <f t="shared" si="7"/>
        <v>50.03200000000038</v>
      </c>
      <c r="G38" s="64">
        <f t="shared" si="7"/>
        <v>0</v>
      </c>
      <c r="H38" s="64">
        <f t="shared" si="7"/>
        <v>7002.9300000000303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0</v>
      </c>
      <c r="N38" s="64">
        <f t="shared" si="7"/>
        <v>53716.329999999813</v>
      </c>
      <c r="O38" s="64">
        <f t="shared" si="7"/>
        <v>0</v>
      </c>
      <c r="P38" s="63">
        <f t="shared" si="7"/>
        <v>0</v>
      </c>
      <c r="Q38" s="64">
        <f t="shared" si="7"/>
        <v>16719.070000000036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T38"/>
  <sheetViews>
    <sheetView rightToLeft="1" workbookViewId="0">
      <selection activeCell="A20" sqref="A2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14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142</v>
      </c>
      <c r="D4" s="13">
        <f>'[2]13'!D38</f>
        <v>4001</v>
      </c>
      <c r="E4" s="13">
        <f>'[2]13'!E38</f>
        <v>8060</v>
      </c>
      <c r="F4" s="67">
        <f>'[2]13'!F38</f>
        <v>50.03200000000038</v>
      </c>
      <c r="G4" s="67">
        <f>'[2]13'!G38</f>
        <v>0</v>
      </c>
      <c r="H4" s="67">
        <f>'[2]13'!H38</f>
        <v>7002.9300000000303</v>
      </c>
      <c r="I4" s="67">
        <f>'[2]13'!I38</f>
        <v>115.29899999999907</v>
      </c>
      <c r="J4" s="67">
        <f>'[2]13'!J38</f>
        <v>567.0699999999963</v>
      </c>
      <c r="K4" s="67">
        <f>'[2]13'!K38</f>
        <v>1</v>
      </c>
      <c r="L4" s="67">
        <f>'[2]13'!L38</f>
        <v>3906.9500000000116</v>
      </c>
      <c r="M4" s="13">
        <f>'[2]13'!M38</f>
        <v>0</v>
      </c>
      <c r="N4" s="67">
        <f>'[2]13'!N38</f>
        <v>53716.329999999813</v>
      </c>
      <c r="O4" s="67">
        <f>'[2]13'!O38</f>
        <v>0</v>
      </c>
      <c r="P4" s="13">
        <f>'[2]13'!P38</f>
        <v>0</v>
      </c>
      <c r="Q4" s="67">
        <f>'[2]13'!Q38</f>
        <v>16719.070000000036</v>
      </c>
      <c r="R4" s="67">
        <f>'[2]13'!R38</f>
        <v>178</v>
      </c>
      <c r="S4" s="67">
        <f>'[2]13'!S38</f>
        <v>60292</v>
      </c>
      <c r="T4" s="67">
        <f>'[2]13'!T38</f>
        <v>18544.900000000023</v>
      </c>
    </row>
    <row r="5" spans="1:20" x14ac:dyDescent="0.25">
      <c r="A5" s="15"/>
      <c r="B5" s="16" t="s">
        <v>46</v>
      </c>
      <c r="C5" s="6">
        <f>C4+1</f>
        <v>143</v>
      </c>
      <c r="D5" s="17"/>
      <c r="E5" s="18"/>
      <c r="F5" s="19"/>
      <c r="G5" s="19"/>
      <c r="H5" s="20"/>
      <c r="I5" s="20"/>
      <c r="J5" s="20"/>
      <c r="K5" s="20"/>
      <c r="L5" s="21"/>
      <c r="M5" s="22">
        <v>4595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144</v>
      </c>
      <c r="D6" s="17"/>
      <c r="E6" s="18"/>
      <c r="F6" s="19"/>
      <c r="G6" s="19"/>
      <c r="H6" s="20"/>
      <c r="I6" s="20"/>
      <c r="J6" s="20"/>
      <c r="K6" s="20"/>
      <c r="L6" s="21"/>
      <c r="M6" s="22">
        <v>50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145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/>
      <c r="B8" s="16" t="s">
        <v>46</v>
      </c>
      <c r="C8" s="6">
        <f t="shared" si="0"/>
        <v>146</v>
      </c>
      <c r="D8" s="17"/>
      <c r="E8" s="18"/>
      <c r="F8" s="19"/>
      <c r="G8" s="19"/>
      <c r="H8" s="20"/>
      <c r="I8" s="20"/>
      <c r="J8" s="20"/>
      <c r="K8" s="20"/>
      <c r="L8" s="21"/>
      <c r="M8" s="22">
        <v>3740</v>
      </c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47</v>
      </c>
      <c r="C9" s="6">
        <f t="shared" si="0"/>
        <v>147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>
        <v>645</v>
      </c>
      <c r="Q9" s="20"/>
      <c r="R9" s="21"/>
      <c r="S9" s="23"/>
      <c r="T9" s="21"/>
    </row>
    <row r="10" spans="1:20" x14ac:dyDescent="0.25">
      <c r="A10" s="15"/>
      <c r="B10" s="16" t="s">
        <v>30</v>
      </c>
      <c r="C10" s="6">
        <f t="shared" si="0"/>
        <v>148</v>
      </c>
      <c r="D10" s="17"/>
      <c r="E10" s="18">
        <v>176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 t="s">
        <v>126</v>
      </c>
      <c r="C11" s="6">
        <f t="shared" si="0"/>
        <v>149</v>
      </c>
      <c r="D11" s="17"/>
      <c r="E11" s="18">
        <v>50</v>
      </c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150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151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4001</v>
      </c>
      <c r="E14" s="32">
        <f t="shared" ref="E14:M14" si="1">SUM(E4:E13)</f>
        <v>8286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8385</v>
      </c>
      <c r="N14" s="33">
        <f>SUM(N4:N13)</f>
        <v>53716.329999999813</v>
      </c>
      <c r="O14" s="33">
        <f t="shared" ref="O14:T14" si="2">SUM(O4:O13)</f>
        <v>0</v>
      </c>
      <c r="P14" s="32">
        <f t="shared" si="2"/>
        <v>1275</v>
      </c>
      <c r="Q14" s="33">
        <f t="shared" si="2"/>
        <v>16719.070000000036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50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52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54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55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60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147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148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127</v>
      </c>
      <c r="B29" s="16" t="s">
        <v>128</v>
      </c>
      <c r="C29" s="55">
        <f t="shared" ref="C29:C36" si="5">C28+1</f>
        <v>149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129</v>
      </c>
      <c r="B30" s="16" t="s">
        <v>130</v>
      </c>
      <c r="C30" s="55">
        <f t="shared" si="5"/>
        <v>150</v>
      </c>
      <c r="D30" s="17">
        <v>460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131</v>
      </c>
      <c r="B31" s="16" t="s">
        <v>69</v>
      </c>
      <c r="C31" s="55">
        <f t="shared" si="5"/>
        <v>151</v>
      </c>
      <c r="D31" s="17">
        <v>920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132</v>
      </c>
      <c r="B32" s="16" t="s">
        <v>69</v>
      </c>
      <c r="C32" s="55">
        <f t="shared" si="5"/>
        <v>152</v>
      </c>
      <c r="D32" s="17">
        <v>600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133</v>
      </c>
      <c r="B33" s="16" t="s">
        <v>134</v>
      </c>
      <c r="C33" s="55">
        <f t="shared" si="5"/>
        <v>153</v>
      </c>
      <c r="D33" s="17">
        <v>500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135</v>
      </c>
      <c r="B34" s="16" t="s">
        <v>136</v>
      </c>
      <c r="C34" s="55">
        <f t="shared" si="5"/>
        <v>154</v>
      </c>
      <c r="D34" s="17">
        <v>150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155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156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3030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19117.160000000003</v>
      </c>
      <c r="C38" s="62" t="s">
        <v>43</v>
      </c>
      <c r="D38" s="63">
        <f>D14+D26-D37</f>
        <v>971</v>
      </c>
      <c r="E38" s="63">
        <f t="shared" ref="E38:T38" si="7">E14+E26-E37</f>
        <v>8286</v>
      </c>
      <c r="F38" s="64">
        <f t="shared" si="7"/>
        <v>50.03200000000038</v>
      </c>
      <c r="G38" s="64">
        <f t="shared" si="7"/>
        <v>0</v>
      </c>
      <c r="H38" s="64">
        <f t="shared" si="7"/>
        <v>7002.9300000000303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8335</v>
      </c>
      <c r="N38" s="64">
        <f t="shared" si="7"/>
        <v>53716.329999999813</v>
      </c>
      <c r="O38" s="64">
        <f t="shared" si="7"/>
        <v>0</v>
      </c>
      <c r="P38" s="63">
        <f t="shared" si="7"/>
        <v>1275</v>
      </c>
      <c r="Q38" s="64">
        <f t="shared" si="7"/>
        <v>16719.070000000036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T38"/>
  <sheetViews>
    <sheetView rightToLeft="1" workbookViewId="0">
      <selection activeCell="B9" sqref="B9"/>
    </sheetView>
  </sheetViews>
  <sheetFormatPr defaultRowHeight="15" x14ac:dyDescent="0.25"/>
  <cols>
    <col min="1" max="1" width="31" bestFit="1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15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149</v>
      </c>
      <c r="D4" s="13">
        <f>'[2]14'!D38</f>
        <v>971</v>
      </c>
      <c r="E4" s="13">
        <f>'[2]14'!E38</f>
        <v>8286</v>
      </c>
      <c r="F4" s="67">
        <f>'[2]14'!F38</f>
        <v>50.03200000000038</v>
      </c>
      <c r="G4" s="67">
        <f>'[2]14'!G38</f>
        <v>0</v>
      </c>
      <c r="H4" s="67">
        <f>'[2]14'!H38</f>
        <v>7002.9300000000303</v>
      </c>
      <c r="I4" s="67">
        <f>'[2]14'!I38</f>
        <v>115.29899999999907</v>
      </c>
      <c r="J4" s="67">
        <f>'[2]14'!J38</f>
        <v>567.0699999999963</v>
      </c>
      <c r="K4" s="67">
        <f>'[2]14'!K38</f>
        <v>1</v>
      </c>
      <c r="L4" s="67">
        <f>'[2]14'!L38</f>
        <v>3906.9500000000116</v>
      </c>
      <c r="M4" s="13">
        <f>'[2]14'!M38</f>
        <v>8335</v>
      </c>
      <c r="N4" s="67">
        <f>'[2]14'!N38</f>
        <v>53716.329999999813</v>
      </c>
      <c r="O4" s="67">
        <f>'[2]14'!O38</f>
        <v>0</v>
      </c>
      <c r="P4" s="13">
        <f>'[2]14'!P38</f>
        <v>1275</v>
      </c>
      <c r="Q4" s="67">
        <f>'[2]14'!Q38</f>
        <v>16719.070000000036</v>
      </c>
      <c r="R4" s="67">
        <f>'[2]14'!R38</f>
        <v>178</v>
      </c>
      <c r="S4" s="67">
        <f>'[2]14'!S38</f>
        <v>60292</v>
      </c>
      <c r="T4" s="67">
        <f>'[2]14'!T38</f>
        <v>18544.900000000023</v>
      </c>
    </row>
    <row r="5" spans="1:20" x14ac:dyDescent="0.25">
      <c r="A5" s="15"/>
      <c r="B5" s="16" t="s">
        <v>46</v>
      </c>
      <c r="C5" s="6">
        <f>C4+1</f>
        <v>150</v>
      </c>
      <c r="D5" s="17"/>
      <c r="E5" s="18"/>
      <c r="F5" s="19"/>
      <c r="G5" s="19"/>
      <c r="H5" s="19"/>
      <c r="I5" s="20"/>
      <c r="J5" s="20"/>
      <c r="K5" s="20"/>
      <c r="L5" s="21"/>
      <c r="M5" s="22">
        <v>4925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151</v>
      </c>
      <c r="D6" s="17"/>
      <c r="E6" s="18"/>
      <c r="F6" s="19"/>
      <c r="G6" s="19"/>
      <c r="H6" s="19"/>
      <c r="I6" s="20"/>
      <c r="J6" s="20"/>
      <c r="K6" s="20"/>
      <c r="L6" s="21"/>
      <c r="M6" s="22">
        <v>3160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152</v>
      </c>
      <c r="D7" s="17"/>
      <c r="E7" s="18"/>
      <c r="F7" s="19"/>
      <c r="G7" s="19"/>
      <c r="H7" s="19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 t="s">
        <v>137</v>
      </c>
      <c r="B8" s="16" t="s">
        <v>138</v>
      </c>
      <c r="C8" s="6">
        <f t="shared" si="0"/>
        <v>153</v>
      </c>
      <c r="D8" s="17"/>
      <c r="E8" s="18"/>
      <c r="F8" s="19"/>
      <c r="G8" s="19"/>
      <c r="H8" s="19"/>
      <c r="I8" s="20"/>
      <c r="J8" s="20"/>
      <c r="K8" s="20"/>
      <c r="L8" s="21"/>
      <c r="M8" s="22"/>
      <c r="N8" s="20"/>
      <c r="O8" s="21"/>
      <c r="P8" s="22"/>
      <c r="Q8" s="20">
        <v>14804</v>
      </c>
      <c r="R8" s="21"/>
      <c r="S8" s="23"/>
      <c r="T8" s="21"/>
    </row>
    <row r="9" spans="1:20" x14ac:dyDescent="0.25">
      <c r="A9" s="15"/>
      <c r="B9" s="16"/>
      <c r="C9" s="6">
        <f t="shared" si="0"/>
        <v>154</v>
      </c>
      <c r="D9" s="17"/>
      <c r="E9" s="18"/>
      <c r="F9" s="19"/>
      <c r="G9" s="19"/>
      <c r="H9" s="19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155</v>
      </c>
      <c r="D10" s="17"/>
      <c r="E10" s="18"/>
      <c r="F10" s="19"/>
      <c r="G10" s="19"/>
      <c r="H10" s="19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156</v>
      </c>
      <c r="D11" s="17"/>
      <c r="E11" s="18"/>
      <c r="F11" s="19"/>
      <c r="G11" s="19"/>
      <c r="H11" s="19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157</v>
      </c>
      <c r="D12" s="17"/>
      <c r="E12" s="18"/>
      <c r="F12" s="19"/>
      <c r="G12" s="19"/>
      <c r="H12" s="19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158</v>
      </c>
      <c r="D13" s="24"/>
      <c r="E13" s="25"/>
      <c r="F13" s="26"/>
      <c r="G13" s="26"/>
      <c r="H13" s="26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971</v>
      </c>
      <c r="E14" s="32">
        <f t="shared" ref="E14:M14" si="1">SUM(E4:E13)</f>
        <v>8286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16420</v>
      </c>
      <c r="N14" s="33">
        <f>SUM(N4:N13)</f>
        <v>53716.329999999813</v>
      </c>
      <c r="O14" s="33">
        <f t="shared" ref="O14:T14" si="2">SUM(O4:O13)</f>
        <v>0</v>
      </c>
      <c r="P14" s="32">
        <f t="shared" si="2"/>
        <v>1905</v>
      </c>
      <c r="Q14" s="33">
        <f t="shared" si="2"/>
        <v>31523.070000000036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50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69" t="s">
        <v>19</v>
      </c>
      <c r="B16" s="70" t="s">
        <v>20</v>
      </c>
      <c r="C16" s="36">
        <f>C15+1</f>
        <v>51</v>
      </c>
      <c r="D16" s="17"/>
      <c r="E16" s="18"/>
      <c r="F16" s="19"/>
      <c r="G16" s="19"/>
      <c r="H16" s="19"/>
      <c r="I16" s="20"/>
      <c r="J16" s="20"/>
      <c r="K16" s="20"/>
      <c r="L16" s="21"/>
      <c r="M16" s="22">
        <v>-16270</v>
      </c>
      <c r="N16" s="20">
        <v>16270</v>
      </c>
      <c r="O16" s="21"/>
      <c r="P16" s="22"/>
      <c r="Q16" s="20"/>
      <c r="R16" s="21"/>
      <c r="S16" s="23"/>
      <c r="T16" s="21"/>
    </row>
    <row r="17" spans="1:20" x14ac:dyDescent="0.25">
      <c r="A17" s="69" t="s">
        <v>22</v>
      </c>
      <c r="B17" s="70" t="s">
        <v>23</v>
      </c>
      <c r="C17" s="36">
        <f t="shared" ref="C17:C25" si="3">C16+1</f>
        <v>52</v>
      </c>
      <c r="D17" s="17"/>
      <c r="E17" s="18"/>
      <c r="F17" s="19"/>
      <c r="G17" s="19"/>
      <c r="H17" s="19"/>
      <c r="I17" s="20"/>
      <c r="J17" s="20"/>
      <c r="K17" s="20"/>
      <c r="L17" s="21"/>
      <c r="M17" s="22"/>
      <c r="N17" s="20"/>
      <c r="O17" s="21"/>
      <c r="P17" s="22">
        <v>-1905</v>
      </c>
      <c r="Q17" s="20">
        <v>1905</v>
      </c>
      <c r="R17" s="21"/>
      <c r="S17" s="23"/>
      <c r="T17" s="21"/>
    </row>
    <row r="18" spans="1:20" x14ac:dyDescent="0.25">
      <c r="A18" s="15" t="s">
        <v>78</v>
      </c>
      <c r="B18" s="16" t="s">
        <v>10</v>
      </c>
      <c r="C18" s="36">
        <f t="shared" si="3"/>
        <v>53</v>
      </c>
      <c r="D18" s="17">
        <v>5000</v>
      </c>
      <c r="E18" s="18">
        <v>-5000</v>
      </c>
      <c r="F18" s="19"/>
      <c r="G18" s="19"/>
      <c r="H18" s="19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54</v>
      </c>
      <c r="D19" s="17"/>
      <c r="E19" s="18"/>
      <c r="F19" s="19"/>
      <c r="G19" s="19"/>
      <c r="H19" s="19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55</v>
      </c>
      <c r="D20" s="17"/>
      <c r="E20" s="18"/>
      <c r="F20" s="19"/>
      <c r="G20" s="19"/>
      <c r="H20" s="19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56</v>
      </c>
      <c r="D21" s="17"/>
      <c r="E21" s="18"/>
      <c r="F21" s="19"/>
      <c r="G21" s="19"/>
      <c r="H21" s="19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57</v>
      </c>
      <c r="D22" s="17"/>
      <c r="E22" s="18"/>
      <c r="F22" s="19"/>
      <c r="G22" s="19"/>
      <c r="H22" s="19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58</v>
      </c>
      <c r="D23" s="17"/>
      <c r="E23" s="18"/>
      <c r="F23" s="19"/>
      <c r="G23" s="19"/>
      <c r="H23" s="19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59</v>
      </c>
      <c r="D24" s="17"/>
      <c r="E24" s="18"/>
      <c r="F24" s="19"/>
      <c r="G24" s="19"/>
      <c r="H24" s="19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60</v>
      </c>
      <c r="D25" s="24"/>
      <c r="E25" s="25"/>
      <c r="F25" s="26"/>
      <c r="G25" s="26"/>
      <c r="H25" s="26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5000</v>
      </c>
      <c r="E26" s="46">
        <f t="shared" ref="E26:T26" si="4">SUM(E15:E25)</f>
        <v>-5000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-16270</v>
      </c>
      <c r="N26" s="47">
        <f t="shared" si="4"/>
        <v>16270</v>
      </c>
      <c r="O26" s="47">
        <f t="shared" si="4"/>
        <v>0</v>
      </c>
      <c r="P26" s="46">
        <f t="shared" si="4"/>
        <v>-1905</v>
      </c>
      <c r="Q26" s="47">
        <f t="shared" si="4"/>
        <v>1905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154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155</v>
      </c>
      <c r="D28" s="17"/>
      <c r="E28" s="18"/>
      <c r="F28" s="19"/>
      <c r="G28" s="19"/>
      <c r="H28" s="19"/>
      <c r="I28" s="20"/>
      <c r="J28" s="20"/>
      <c r="K28" s="20"/>
      <c r="L28" s="21"/>
      <c r="M28" s="22">
        <v>150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139</v>
      </c>
      <c r="B29" s="16" t="s">
        <v>140</v>
      </c>
      <c r="C29" s="55">
        <f t="shared" ref="C29:C36" si="5">C28+1</f>
        <v>156</v>
      </c>
      <c r="D29" s="17">
        <v>690</v>
      </c>
      <c r="E29" s="18"/>
      <c r="F29" s="19"/>
      <c r="G29" s="19"/>
      <c r="H29" s="19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141</v>
      </c>
      <c r="B30" s="16" t="s">
        <v>81</v>
      </c>
      <c r="C30" s="55">
        <f t="shared" si="5"/>
        <v>157</v>
      </c>
      <c r="D30" s="17">
        <v>500</v>
      </c>
      <c r="E30" s="18"/>
      <c r="F30" s="19"/>
      <c r="G30" s="19"/>
      <c r="H30" s="19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158</v>
      </c>
      <c r="D31" s="17"/>
      <c r="E31" s="18"/>
      <c r="F31" s="19"/>
      <c r="G31" s="19"/>
      <c r="H31" s="19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159</v>
      </c>
      <c r="D32" s="17"/>
      <c r="E32" s="18"/>
      <c r="F32" s="19"/>
      <c r="G32" s="19"/>
      <c r="H32" s="19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160</v>
      </c>
      <c r="D33" s="17"/>
      <c r="E33" s="18"/>
      <c r="F33" s="19"/>
      <c r="G33" s="19"/>
      <c r="H33" s="19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161</v>
      </c>
      <c r="D34" s="17"/>
      <c r="E34" s="18"/>
      <c r="F34" s="19"/>
      <c r="G34" s="19"/>
      <c r="H34" s="19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162</v>
      </c>
      <c r="D35" s="17"/>
      <c r="E35" s="18"/>
      <c r="F35" s="19"/>
      <c r="G35" s="19"/>
      <c r="H35" s="19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163</v>
      </c>
      <c r="D36" s="17"/>
      <c r="E36" s="18"/>
      <c r="F36" s="19"/>
      <c r="G36" s="19"/>
      <c r="H36" s="19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1190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150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8317.1600000000017</v>
      </c>
      <c r="C38" s="62" t="s">
        <v>43</v>
      </c>
      <c r="D38" s="63">
        <f>D14+D26-D37</f>
        <v>4781</v>
      </c>
      <c r="E38" s="63">
        <f t="shared" ref="E38:T38" si="7">E14+E26-E37</f>
        <v>3286</v>
      </c>
      <c r="F38" s="64">
        <f t="shared" si="7"/>
        <v>50.03200000000038</v>
      </c>
      <c r="G38" s="64">
        <f t="shared" si="7"/>
        <v>0</v>
      </c>
      <c r="H38" s="64">
        <f t="shared" si="7"/>
        <v>7002.9300000000303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0</v>
      </c>
      <c r="N38" s="64">
        <f t="shared" si="7"/>
        <v>69986.329999999813</v>
      </c>
      <c r="O38" s="64">
        <f t="shared" si="7"/>
        <v>0</v>
      </c>
      <c r="P38" s="63">
        <f t="shared" si="7"/>
        <v>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T38"/>
  <sheetViews>
    <sheetView rightToLeft="1" workbookViewId="0">
      <selection activeCell="I19" sqref="I19"/>
    </sheetView>
  </sheetViews>
  <sheetFormatPr defaultRowHeight="15" x14ac:dyDescent="0.25"/>
  <cols>
    <col min="1" max="1" width="26.28515625" customWidth="1"/>
    <col min="2" max="2" width="30.42578125" bestFit="1" customWidth="1"/>
    <col min="3" max="3" width="6.7109375" customWidth="1"/>
    <col min="4" max="5" width="9" style="65"/>
    <col min="8" max="8" width="9.42578125" bestFit="1" customWidth="1"/>
    <col min="13" max="13" width="9.5703125" style="65" bestFit="1" customWidth="1"/>
    <col min="14" max="14" width="9.85546875" bestFit="1" customWidth="1"/>
    <col min="16" max="16" width="9.5703125" style="65" bestFit="1" customWidth="1"/>
  </cols>
  <sheetData>
    <row r="1" spans="1:20" x14ac:dyDescent="0.25">
      <c r="A1" s="1">
        <v>17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153</v>
      </c>
      <c r="D4" s="13">
        <f>'[2]16'!D39</f>
        <v>4781</v>
      </c>
      <c r="E4" s="13">
        <f>'[2]16'!E39</f>
        <v>3286</v>
      </c>
      <c r="F4" s="67">
        <f>'[2]16'!F39</f>
        <v>50.03200000000038</v>
      </c>
      <c r="G4" s="67">
        <f>'[2]16'!G39</f>
        <v>0</v>
      </c>
      <c r="H4" s="67">
        <f>'[2]16'!H39</f>
        <v>7002.9300000000303</v>
      </c>
      <c r="I4" s="67">
        <f>'[2]16'!I39</f>
        <v>115.29899999999907</v>
      </c>
      <c r="J4" s="67">
        <f>'[2]16'!J39</f>
        <v>567.0699999999963</v>
      </c>
      <c r="K4" s="67">
        <f>'[2]16'!K39</f>
        <v>1</v>
      </c>
      <c r="L4" s="67">
        <f>'[2]16'!L39</f>
        <v>3906.9500000000116</v>
      </c>
      <c r="M4" s="13">
        <f>'[2]16'!M39</f>
        <v>0</v>
      </c>
      <c r="N4" s="67">
        <f>'[2]16'!N39</f>
        <v>69986.329999999813</v>
      </c>
      <c r="O4" s="67">
        <f>'[2]16'!O39</f>
        <v>0</v>
      </c>
      <c r="P4" s="13">
        <f>'[2]16'!P39</f>
        <v>0</v>
      </c>
      <c r="Q4" s="67">
        <f>'[2]16'!Q39</f>
        <v>33428.070000000036</v>
      </c>
      <c r="R4" s="67">
        <f>'[2]16'!R39</f>
        <v>178</v>
      </c>
      <c r="S4" s="67">
        <f>'[2]16'!S39</f>
        <v>60292</v>
      </c>
      <c r="T4" s="67">
        <f>'[2]16'!T39</f>
        <v>18544.900000000023</v>
      </c>
    </row>
    <row r="5" spans="1:20" x14ac:dyDescent="0.25">
      <c r="A5" s="15"/>
      <c r="B5" s="16" t="s">
        <v>46</v>
      </c>
      <c r="C5" s="6">
        <f>C4+1</f>
        <v>154</v>
      </c>
      <c r="D5" s="17"/>
      <c r="E5" s="18"/>
      <c r="F5" s="19"/>
      <c r="G5" s="19"/>
      <c r="H5" s="20"/>
      <c r="I5" s="20"/>
      <c r="J5" s="20"/>
      <c r="K5" s="20"/>
      <c r="L5" s="21"/>
      <c r="M5" s="22">
        <v>4240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155</v>
      </c>
      <c r="D6" s="17"/>
      <c r="E6" s="18"/>
      <c r="F6" s="19"/>
      <c r="G6" s="19"/>
      <c r="H6" s="20"/>
      <c r="I6" s="20"/>
      <c r="J6" s="20"/>
      <c r="K6" s="20"/>
      <c r="L6" s="21"/>
      <c r="M6" s="22">
        <v>70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156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520</v>
      </c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157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158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159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160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161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162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4781</v>
      </c>
      <c r="E14" s="32">
        <f t="shared" ref="E14:M14" si="1">SUM(E4:E13)</f>
        <v>3286</v>
      </c>
      <c r="F14" s="33">
        <f t="shared" si="1"/>
        <v>50.03200000000038</v>
      </c>
      <c r="G14" s="33">
        <f t="shared" si="1"/>
        <v>0</v>
      </c>
      <c r="H14" s="33">
        <f t="shared" si="1"/>
        <v>7002.9300000000303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4310</v>
      </c>
      <c r="N14" s="33">
        <f>SUM(N4:N13)</f>
        <v>69986.329999999813</v>
      </c>
      <c r="O14" s="33">
        <f t="shared" ref="O14:T14" si="2">SUM(O4:O13)</f>
        <v>0</v>
      </c>
      <c r="P14" s="32">
        <f t="shared" si="2"/>
        <v>520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54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55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157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142</v>
      </c>
      <c r="B28" s="16" t="s">
        <v>143</v>
      </c>
      <c r="C28" s="55">
        <f>C27+1</f>
        <v>158</v>
      </c>
      <c r="D28" s="17"/>
      <c r="E28" s="18"/>
      <c r="F28" s="19"/>
      <c r="G28" s="19"/>
      <c r="H28" s="20">
        <v>6750</v>
      </c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144</v>
      </c>
      <c r="B29" s="16" t="s">
        <v>145</v>
      </c>
      <c r="C29" s="55">
        <f t="shared" ref="C29:C36" si="5">C28+1</f>
        <v>159</v>
      </c>
      <c r="D29" s="17"/>
      <c r="E29" s="18"/>
      <c r="F29" s="19"/>
      <c r="G29" s="19"/>
      <c r="H29" s="20">
        <v>2697</v>
      </c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146</v>
      </c>
      <c r="B30" s="16" t="s">
        <v>147</v>
      </c>
      <c r="C30" s="55">
        <f t="shared" si="5"/>
        <v>160</v>
      </c>
      <c r="D30" s="17"/>
      <c r="E30" s="18"/>
      <c r="F30" s="19"/>
      <c r="G30" s="19"/>
      <c r="H30" s="20">
        <v>2500</v>
      </c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148</v>
      </c>
      <c r="B31" s="16" t="s">
        <v>81</v>
      </c>
      <c r="C31" s="55">
        <f t="shared" si="5"/>
        <v>161</v>
      </c>
      <c r="D31" s="17"/>
      <c r="E31" s="18"/>
      <c r="F31" s="19"/>
      <c r="G31" s="19"/>
      <c r="H31" s="20">
        <v>1000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69" t="s">
        <v>70</v>
      </c>
      <c r="B32" s="70" t="s">
        <v>71</v>
      </c>
      <c r="C32" s="55">
        <f t="shared" si="5"/>
        <v>162</v>
      </c>
      <c r="D32" s="17"/>
      <c r="E32" s="18"/>
      <c r="F32" s="19"/>
      <c r="G32" s="19"/>
      <c r="H32" s="20"/>
      <c r="I32" s="20"/>
      <c r="J32" s="20"/>
      <c r="K32" s="20"/>
      <c r="L32" s="21"/>
      <c r="M32" s="22">
        <v>70</v>
      </c>
      <c r="N32" s="20"/>
      <c r="O32" s="21"/>
      <c r="P32" s="22"/>
      <c r="Q32" s="20"/>
      <c r="R32" s="21"/>
      <c r="S32" s="23"/>
      <c r="T32" s="21"/>
    </row>
    <row r="33" spans="1:20" x14ac:dyDescent="0.25">
      <c r="A33" s="69" t="s">
        <v>149</v>
      </c>
      <c r="B33" s="70" t="s">
        <v>150</v>
      </c>
      <c r="C33" s="55">
        <f t="shared" si="5"/>
        <v>163</v>
      </c>
      <c r="D33" s="17"/>
      <c r="E33" s="18"/>
      <c r="F33" s="19"/>
      <c r="G33" s="19"/>
      <c r="H33" s="20">
        <v>59000</v>
      </c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69" t="s">
        <v>104</v>
      </c>
      <c r="B34" s="70" t="s">
        <v>151</v>
      </c>
      <c r="C34" s="55">
        <f t="shared" si="5"/>
        <v>164</v>
      </c>
      <c r="D34" s="17">
        <v>220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165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166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220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71947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70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12857.160000000002</v>
      </c>
      <c r="C38" s="62" t="s">
        <v>43</v>
      </c>
      <c r="D38" s="63">
        <f>D14+D26-D37</f>
        <v>4561</v>
      </c>
      <c r="E38" s="63">
        <f t="shared" ref="E38:T38" si="7">E14+E26-E37</f>
        <v>3286</v>
      </c>
      <c r="F38" s="64">
        <f t="shared" si="7"/>
        <v>50.03200000000038</v>
      </c>
      <c r="G38" s="64">
        <f t="shared" si="7"/>
        <v>0</v>
      </c>
      <c r="H38" s="64">
        <f t="shared" si="7"/>
        <v>-64944.069999999971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4240</v>
      </c>
      <c r="N38" s="64">
        <f t="shared" si="7"/>
        <v>69986.329999999813</v>
      </c>
      <c r="O38" s="64">
        <f t="shared" si="7"/>
        <v>0</v>
      </c>
      <c r="P38" s="63">
        <f t="shared" si="7"/>
        <v>520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T38"/>
  <sheetViews>
    <sheetView rightToLeft="1" workbookViewId="0">
      <selection activeCell="B12" sqref="B1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8" max="8" width="9.42578125" bestFit="1" customWidth="1"/>
    <col min="13" max="13" width="9.5703125" style="65" bestFit="1" customWidth="1"/>
    <col min="14" max="14" width="9.85546875" bestFit="1" customWidth="1"/>
    <col min="16" max="16" width="9.5703125" style="65" bestFit="1" customWidth="1"/>
  </cols>
  <sheetData>
    <row r="1" spans="1:20" x14ac:dyDescent="0.25">
      <c r="A1" s="1">
        <v>18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156</v>
      </c>
      <c r="D4" s="13">
        <f>'[2]17'!D38</f>
        <v>4561</v>
      </c>
      <c r="E4" s="13">
        <f>'[2]17'!E38</f>
        <v>3286</v>
      </c>
      <c r="F4" s="67">
        <f>'[2]17'!F38</f>
        <v>50.03200000000038</v>
      </c>
      <c r="G4" s="67">
        <f>'[2]17'!G38</f>
        <v>0</v>
      </c>
      <c r="H4" s="67">
        <f>'[2]17'!H38</f>
        <v>-64944.069999999971</v>
      </c>
      <c r="I4" s="67">
        <f>'[2]17'!I38</f>
        <v>115.29899999999907</v>
      </c>
      <c r="J4" s="67">
        <f>'[2]17'!J38</f>
        <v>567.0699999999963</v>
      </c>
      <c r="K4" s="67">
        <f>'[2]17'!K38</f>
        <v>1</v>
      </c>
      <c r="L4" s="67">
        <f>'[2]17'!L38</f>
        <v>3906.9500000000116</v>
      </c>
      <c r="M4" s="13">
        <f>'[2]17'!M38</f>
        <v>4240</v>
      </c>
      <c r="N4" s="67">
        <f>'[2]17'!N38</f>
        <v>69986.329999999813</v>
      </c>
      <c r="O4" s="67">
        <f>'[2]17'!O38</f>
        <v>0</v>
      </c>
      <c r="P4" s="13">
        <f>'[2]17'!P38</f>
        <v>520</v>
      </c>
      <c r="Q4" s="67">
        <f>'[2]17'!Q38</f>
        <v>33428.070000000036</v>
      </c>
      <c r="R4" s="67">
        <f>'[2]17'!R38</f>
        <v>178</v>
      </c>
      <c r="S4" s="67">
        <f>'[2]17'!S38</f>
        <v>60292</v>
      </c>
      <c r="T4" s="67">
        <f>'[2]17'!T38</f>
        <v>18544.900000000023</v>
      </c>
    </row>
    <row r="5" spans="1:20" x14ac:dyDescent="0.25">
      <c r="A5" s="15"/>
      <c r="B5" s="16" t="s">
        <v>46</v>
      </c>
      <c r="C5" s="6">
        <f>C4+1</f>
        <v>157</v>
      </c>
      <c r="D5" s="17"/>
      <c r="E5" s="18"/>
      <c r="F5" s="19"/>
      <c r="G5" s="19"/>
      <c r="H5" s="20"/>
      <c r="I5" s="20"/>
      <c r="J5" s="20"/>
      <c r="K5" s="20"/>
      <c r="L5" s="21"/>
      <c r="M5" s="22">
        <v>4970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158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660</v>
      </c>
      <c r="Q6" s="20"/>
      <c r="R6" s="21"/>
      <c r="S6" s="23"/>
      <c r="T6" s="21"/>
    </row>
    <row r="7" spans="1:20" x14ac:dyDescent="0.25">
      <c r="A7" s="15" t="s">
        <v>152</v>
      </c>
      <c r="B7" s="16" t="s">
        <v>153</v>
      </c>
      <c r="C7" s="6">
        <f t="shared" si="0"/>
        <v>159</v>
      </c>
      <c r="D7" s="17"/>
      <c r="E7" s="18">
        <v>300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154</v>
      </c>
      <c r="B8" s="16" t="s">
        <v>155</v>
      </c>
      <c r="C8" s="6">
        <f t="shared" si="0"/>
        <v>160</v>
      </c>
      <c r="D8" s="17"/>
      <c r="E8" s="18">
        <v>120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156</v>
      </c>
      <c r="B9" s="16" t="s">
        <v>30</v>
      </c>
      <c r="C9" s="6">
        <f t="shared" si="0"/>
        <v>161</v>
      </c>
      <c r="D9" s="17"/>
      <c r="E9" s="18">
        <v>176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157</v>
      </c>
      <c r="B10" s="16" t="s">
        <v>46</v>
      </c>
      <c r="C10" s="6">
        <f t="shared" si="0"/>
        <v>162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>
        <v>76000</v>
      </c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163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164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165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4561</v>
      </c>
      <c r="E14" s="32">
        <f t="shared" ref="E14:M14" si="1">SUM(E4:E13)</f>
        <v>3882</v>
      </c>
      <c r="F14" s="33">
        <f t="shared" si="1"/>
        <v>50.03200000000038</v>
      </c>
      <c r="G14" s="33">
        <f t="shared" si="1"/>
        <v>0</v>
      </c>
      <c r="H14" s="33">
        <f t="shared" si="1"/>
        <v>-64944.069999999971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9210</v>
      </c>
      <c r="N14" s="33">
        <f>SUM(N4:N13)</f>
        <v>69986.329999999813</v>
      </c>
      <c r="O14" s="33">
        <f t="shared" ref="O14:T14" si="2">SUM(O4:O13)</f>
        <v>76000</v>
      </c>
      <c r="P14" s="32">
        <f t="shared" si="2"/>
        <v>1180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54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76000</v>
      </c>
      <c r="O16" s="21">
        <v>-76000</v>
      </c>
      <c r="P16" s="22"/>
      <c r="Q16" s="20"/>
      <c r="R16" s="21"/>
      <c r="S16" s="23"/>
      <c r="T16" s="21"/>
    </row>
    <row r="17" spans="1:20" x14ac:dyDescent="0.25">
      <c r="A17" s="15" t="s">
        <v>20</v>
      </c>
      <c r="B17" s="16" t="s">
        <v>76</v>
      </c>
      <c r="C17" s="36">
        <f t="shared" ref="C17:C25" si="3">C16+1</f>
        <v>55</v>
      </c>
      <c r="D17" s="17"/>
      <c r="E17" s="18"/>
      <c r="F17" s="19"/>
      <c r="G17" s="19"/>
      <c r="H17" s="20">
        <v>145000</v>
      </c>
      <c r="I17" s="20"/>
      <c r="J17" s="20"/>
      <c r="K17" s="20"/>
      <c r="L17" s="21"/>
      <c r="M17" s="22"/>
      <c r="N17" s="20">
        <v>-145000</v>
      </c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145000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-69000</v>
      </c>
      <c r="O26" s="47">
        <f t="shared" si="4"/>
        <v>-76000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158</v>
      </c>
      <c r="B28" s="16" t="s">
        <v>159</v>
      </c>
      <c r="C28" s="55">
        <f>C27+1</f>
        <v>165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>
        <v>17601</v>
      </c>
    </row>
    <row r="29" spans="1:20" x14ac:dyDescent="0.25">
      <c r="A29" s="15"/>
      <c r="B29" s="16"/>
      <c r="C29" s="55">
        <f t="shared" ref="C29:C36" si="5">C28+1</f>
        <v>166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167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168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169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17601</v>
      </c>
    </row>
    <row r="38" spans="1:20" ht="15.75" thickBot="1" x14ac:dyDescent="0.3">
      <c r="A38" s="60" t="s">
        <v>42</v>
      </c>
      <c r="B38" s="61">
        <f>D38+E38+F38*5+G38*3.5+M38+P38</f>
        <v>19083.160000000003</v>
      </c>
      <c r="C38" s="62" t="s">
        <v>43</v>
      </c>
      <c r="D38" s="63">
        <f>D14+D26-D37</f>
        <v>4561</v>
      </c>
      <c r="E38" s="63">
        <f t="shared" ref="E38:T38" si="7">E14+E26-E37</f>
        <v>3882</v>
      </c>
      <c r="F38" s="64">
        <f t="shared" si="7"/>
        <v>50.03200000000038</v>
      </c>
      <c r="G38" s="64">
        <f t="shared" si="7"/>
        <v>0</v>
      </c>
      <c r="H38" s="64">
        <f t="shared" si="7"/>
        <v>80055.930000000022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9210</v>
      </c>
      <c r="N38" s="64">
        <f t="shared" si="7"/>
        <v>986.32999999981257</v>
      </c>
      <c r="O38" s="64">
        <f t="shared" si="7"/>
        <v>0</v>
      </c>
      <c r="P38" s="63">
        <f t="shared" si="7"/>
        <v>1180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T38"/>
  <sheetViews>
    <sheetView rightToLeft="1" workbookViewId="0">
      <selection activeCell="A20" sqref="A2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19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162</v>
      </c>
      <c r="D4" s="13">
        <f>'[2]18'!D38</f>
        <v>4561</v>
      </c>
      <c r="E4" s="13">
        <f>'[2]18'!E38</f>
        <v>3882</v>
      </c>
      <c r="F4" s="67">
        <f>'[2]18'!F38</f>
        <v>50.03200000000038</v>
      </c>
      <c r="G4" s="67">
        <f>'[2]18'!G38</f>
        <v>0</v>
      </c>
      <c r="H4" s="67">
        <f>'[2]18'!H38</f>
        <v>80055.930000000022</v>
      </c>
      <c r="I4" s="67">
        <f>'[2]18'!I38</f>
        <v>115.29899999999907</v>
      </c>
      <c r="J4" s="67">
        <f>'[2]18'!J38</f>
        <v>567.0699999999963</v>
      </c>
      <c r="K4" s="67">
        <f>'[2]18'!K38</f>
        <v>1</v>
      </c>
      <c r="L4" s="67">
        <f>'[2]18'!L38</f>
        <v>3906.9500000000116</v>
      </c>
      <c r="M4" s="13">
        <f>'[2]18'!M38</f>
        <v>9210</v>
      </c>
      <c r="N4" s="67">
        <f>'[2]18'!N38</f>
        <v>986.32999999981257</v>
      </c>
      <c r="O4" s="67">
        <f>'[2]18'!O38</f>
        <v>0</v>
      </c>
      <c r="P4" s="13">
        <f>'[2]18'!P38</f>
        <v>1180</v>
      </c>
      <c r="Q4" s="67">
        <f>'[2]18'!Q38</f>
        <v>33428.070000000036</v>
      </c>
      <c r="R4" s="67">
        <f>'[2]18'!R38</f>
        <v>178</v>
      </c>
      <c r="S4" s="67">
        <f>'[2]18'!S38</f>
        <v>60292</v>
      </c>
      <c r="T4" s="67">
        <f>'[2]18'!T38</f>
        <v>943.90000000002328</v>
      </c>
    </row>
    <row r="5" spans="1:20" x14ac:dyDescent="0.25">
      <c r="A5" s="15"/>
      <c r="B5" s="16" t="s">
        <v>46</v>
      </c>
      <c r="C5" s="6">
        <f>C4+1</f>
        <v>163</v>
      </c>
      <c r="D5" s="17"/>
      <c r="E5" s="18"/>
      <c r="F5" s="19"/>
      <c r="G5" s="19"/>
      <c r="H5" s="20"/>
      <c r="I5" s="20"/>
      <c r="J5" s="20"/>
      <c r="K5" s="20"/>
      <c r="L5" s="21"/>
      <c r="M5" s="22">
        <v>4690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164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630</v>
      </c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165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44</v>
      </c>
      <c r="B8" s="16" t="s">
        <v>45</v>
      </c>
      <c r="C8" s="6">
        <f t="shared" si="0"/>
        <v>166</v>
      </c>
      <c r="D8" s="17"/>
      <c r="E8" s="18">
        <v>1716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160</v>
      </c>
      <c r="B9" s="16" t="s">
        <v>30</v>
      </c>
      <c r="C9" s="6">
        <f t="shared" si="0"/>
        <v>167</v>
      </c>
      <c r="D9" s="17"/>
      <c r="E9" s="18">
        <v>176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161</v>
      </c>
      <c r="B10" s="16" t="s">
        <v>30</v>
      </c>
      <c r="C10" s="6">
        <f t="shared" si="0"/>
        <v>168</v>
      </c>
      <c r="D10" s="17"/>
      <c r="E10" s="18">
        <v>176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169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170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171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4561</v>
      </c>
      <c r="E14" s="32">
        <f t="shared" ref="E14:M14" si="1">SUM(E4:E13)</f>
        <v>5950</v>
      </c>
      <c r="F14" s="33">
        <f t="shared" si="1"/>
        <v>50.03200000000038</v>
      </c>
      <c r="G14" s="33">
        <f t="shared" si="1"/>
        <v>0</v>
      </c>
      <c r="H14" s="33">
        <f t="shared" si="1"/>
        <v>80055.930000000022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13900</v>
      </c>
      <c r="N14" s="33">
        <f>SUM(N4:N13)</f>
        <v>986.32999999981257</v>
      </c>
      <c r="O14" s="33">
        <f t="shared" ref="O14:T14" si="2">SUM(O4:O13)</f>
        <v>0</v>
      </c>
      <c r="P14" s="32">
        <f t="shared" si="2"/>
        <v>1810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55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56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57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58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59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60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61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62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63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64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65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/>
      <c r="B28" s="16"/>
      <c r="C28" s="55">
        <f>C27+1</f>
        <v>165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166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167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168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169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26471.160000000003</v>
      </c>
      <c r="C38" s="62" t="s">
        <v>43</v>
      </c>
      <c r="D38" s="63">
        <f>D14+D26-D37</f>
        <v>4561</v>
      </c>
      <c r="E38" s="63">
        <f t="shared" ref="E38:T38" si="7">E14+E26-E37</f>
        <v>5950</v>
      </c>
      <c r="F38" s="64">
        <f t="shared" si="7"/>
        <v>50.03200000000038</v>
      </c>
      <c r="G38" s="64">
        <f t="shared" si="7"/>
        <v>0</v>
      </c>
      <c r="H38" s="64">
        <f t="shared" si="7"/>
        <v>80055.930000000022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13900</v>
      </c>
      <c r="N38" s="64">
        <f t="shared" si="7"/>
        <v>986.32999999981257</v>
      </c>
      <c r="O38" s="64">
        <f t="shared" si="7"/>
        <v>0</v>
      </c>
      <c r="P38" s="63">
        <f t="shared" si="7"/>
        <v>1810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T38"/>
  <sheetViews>
    <sheetView rightToLeft="1" workbookViewId="0">
      <selection activeCell="A7" sqref="A7:A8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20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168</v>
      </c>
      <c r="D4" s="13">
        <f>'[2]19'!D38</f>
        <v>4561</v>
      </c>
      <c r="E4" s="13">
        <f>'[2]19'!E38</f>
        <v>5950</v>
      </c>
      <c r="F4" s="67">
        <f>'[2]19'!F38</f>
        <v>50.03200000000038</v>
      </c>
      <c r="G4" s="67">
        <f>'[2]19'!G38</f>
        <v>0</v>
      </c>
      <c r="H4" s="67">
        <f>'[2]19'!H38</f>
        <v>80055.930000000022</v>
      </c>
      <c r="I4" s="67">
        <f>'[2]19'!I38</f>
        <v>115.29899999999907</v>
      </c>
      <c r="J4" s="67">
        <f>'[2]19'!J38</f>
        <v>567.0699999999963</v>
      </c>
      <c r="K4" s="67">
        <f>'[2]19'!K38</f>
        <v>1</v>
      </c>
      <c r="L4" s="67">
        <f>'[2]19'!L38</f>
        <v>3906.9500000000116</v>
      </c>
      <c r="M4" s="13">
        <f>'[2]19'!M38</f>
        <v>13900</v>
      </c>
      <c r="N4" s="67">
        <f>'[2]19'!N38</f>
        <v>986.32999999981257</v>
      </c>
      <c r="O4" s="67">
        <f>'[2]19'!O38</f>
        <v>0</v>
      </c>
      <c r="P4" s="13">
        <f>'[2]19'!P38</f>
        <v>1935</v>
      </c>
      <c r="Q4" s="67">
        <f>'[2]19'!Q38</f>
        <v>33428.070000000036</v>
      </c>
      <c r="R4" s="67">
        <f>'[2]19'!R38</f>
        <v>178</v>
      </c>
      <c r="S4" s="67">
        <f>'[2]19'!S38</f>
        <v>60292</v>
      </c>
      <c r="T4" s="67">
        <f>'[2]19'!T38</f>
        <v>943.90000000002328</v>
      </c>
    </row>
    <row r="5" spans="1:20" x14ac:dyDescent="0.25">
      <c r="A5" s="15"/>
      <c r="B5" s="16" t="s">
        <v>46</v>
      </c>
      <c r="C5" s="6">
        <f>C4+1</f>
        <v>169</v>
      </c>
      <c r="D5" s="17"/>
      <c r="E5" s="18"/>
      <c r="F5" s="19"/>
      <c r="G5" s="19"/>
      <c r="H5" s="20"/>
      <c r="I5" s="20"/>
      <c r="J5" s="20"/>
      <c r="K5" s="20"/>
      <c r="L5" s="21"/>
      <c r="M5" s="22">
        <v>6230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170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430</v>
      </c>
      <c r="Q6" s="20"/>
      <c r="R6" s="21"/>
      <c r="S6" s="23"/>
      <c r="T6" s="21"/>
    </row>
    <row r="7" spans="1:20" x14ac:dyDescent="0.25">
      <c r="A7" s="15"/>
      <c r="B7" s="16" t="s">
        <v>74</v>
      </c>
      <c r="C7" s="6">
        <f t="shared" si="0"/>
        <v>171</v>
      </c>
      <c r="D7" s="17"/>
      <c r="E7" s="18">
        <v>2000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162</v>
      </c>
      <c r="C8" s="6">
        <f t="shared" si="0"/>
        <v>172</v>
      </c>
      <c r="D8" s="17"/>
      <c r="E8" s="18"/>
      <c r="F8" s="19"/>
      <c r="G8" s="19"/>
      <c r="H8" s="20">
        <v>500</v>
      </c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173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174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175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176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177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4561</v>
      </c>
      <c r="E14" s="32">
        <f t="shared" ref="E14:M14" si="1">SUM(E4:E13)</f>
        <v>7950</v>
      </c>
      <c r="F14" s="33">
        <f t="shared" si="1"/>
        <v>50.03200000000038</v>
      </c>
      <c r="G14" s="33">
        <f t="shared" si="1"/>
        <v>0</v>
      </c>
      <c r="H14" s="33">
        <f t="shared" si="1"/>
        <v>80555.930000000022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20130</v>
      </c>
      <c r="N14" s="33">
        <f>SUM(N4:N13)</f>
        <v>986.32999999981257</v>
      </c>
      <c r="O14" s="33">
        <f t="shared" ref="O14:T14" si="2">SUM(O4:O13)</f>
        <v>0</v>
      </c>
      <c r="P14" s="32">
        <f t="shared" si="2"/>
        <v>2365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55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56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 t="s">
        <v>19</v>
      </c>
      <c r="B17" s="16" t="s">
        <v>20</v>
      </c>
      <c r="C17" s="36">
        <f t="shared" ref="C17:C25" si="3">C16+1</f>
        <v>57</v>
      </c>
      <c r="D17" s="17"/>
      <c r="E17" s="18"/>
      <c r="F17" s="19"/>
      <c r="G17" s="19"/>
      <c r="H17" s="20"/>
      <c r="I17" s="20"/>
      <c r="J17" s="20"/>
      <c r="K17" s="20"/>
      <c r="L17" s="21"/>
      <c r="M17" s="22">
        <v>-24000</v>
      </c>
      <c r="N17" s="20">
        <v>24000</v>
      </c>
      <c r="O17" s="21"/>
      <c r="P17" s="22"/>
      <c r="Q17" s="20"/>
      <c r="R17" s="21"/>
      <c r="S17" s="23"/>
      <c r="T17" s="21"/>
    </row>
    <row r="18" spans="1:20" x14ac:dyDescent="0.25">
      <c r="A18" s="15" t="s">
        <v>163</v>
      </c>
      <c r="B18" s="16" t="s">
        <v>75</v>
      </c>
      <c r="C18" s="36">
        <f t="shared" si="3"/>
        <v>58</v>
      </c>
      <c r="D18" s="17"/>
      <c r="E18" s="18"/>
      <c r="F18" s="19">
        <v>-50</v>
      </c>
      <c r="G18" s="19"/>
      <c r="H18" s="20"/>
      <c r="I18" s="20">
        <v>50</v>
      </c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59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60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61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62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63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64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65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-50</v>
      </c>
      <c r="G26" s="47">
        <f t="shared" si="4"/>
        <v>0</v>
      </c>
      <c r="H26" s="47">
        <f t="shared" si="4"/>
        <v>0</v>
      </c>
      <c r="I26" s="47">
        <f t="shared" si="4"/>
        <v>50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-24000</v>
      </c>
      <c r="N26" s="47">
        <f t="shared" si="4"/>
        <v>24000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165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164</v>
      </c>
      <c r="B28" s="16" t="s">
        <v>165</v>
      </c>
      <c r="C28" s="55">
        <f>C27+1</f>
        <v>166</v>
      </c>
      <c r="D28" s="17">
        <v>200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166</v>
      </c>
      <c r="B29" s="16" t="s">
        <v>167</v>
      </c>
      <c r="C29" s="55">
        <f t="shared" ref="C29:C36" si="5">C28+1</f>
        <v>167</v>
      </c>
      <c r="D29" s="17">
        <v>40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139</v>
      </c>
      <c r="B30" s="16" t="s">
        <v>168</v>
      </c>
      <c r="C30" s="55">
        <f t="shared" si="5"/>
        <v>168</v>
      </c>
      <c r="D30" s="17"/>
      <c r="E30" s="18"/>
      <c r="F30" s="19"/>
      <c r="G30" s="19"/>
      <c r="H30" s="20">
        <v>6500</v>
      </c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169</v>
      </c>
      <c r="B31" s="16" t="s">
        <v>170</v>
      </c>
      <c r="C31" s="55">
        <f t="shared" si="5"/>
        <v>169</v>
      </c>
      <c r="D31" s="17">
        <v>250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170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171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172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173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174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490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6500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10516.160000000002</v>
      </c>
      <c r="C38" s="62" t="s">
        <v>43</v>
      </c>
      <c r="D38" s="63">
        <f>D14+D26-D37</f>
        <v>4071</v>
      </c>
      <c r="E38" s="63">
        <f t="shared" ref="E38:T38" si="7">E14+E26-E37</f>
        <v>7950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-3870</v>
      </c>
      <c r="N38" s="64">
        <f t="shared" si="7"/>
        <v>24986.329999999813</v>
      </c>
      <c r="O38" s="64">
        <f t="shared" si="7"/>
        <v>0</v>
      </c>
      <c r="P38" s="63">
        <f t="shared" si="7"/>
        <v>2365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:T38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140"/>
    <col min="13" max="13" width="9.5703125" style="140" bestFit="1" customWidth="1"/>
    <col min="16" max="16" width="9.5703125" style="140" bestFit="1" customWidth="1"/>
  </cols>
  <sheetData>
    <row r="1" spans="1:20" x14ac:dyDescent="0.25">
      <c r="A1" s="1">
        <v>21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0" t="s">
        <v>5</v>
      </c>
      <c r="N2" s="153" t="s">
        <v>6</v>
      </c>
      <c r="O2" s="156"/>
      <c r="P2" s="12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21" t="s">
        <v>10</v>
      </c>
      <c r="E3" s="12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0" t="s">
        <v>19</v>
      </c>
      <c r="N3" s="7" t="s">
        <v>20</v>
      </c>
      <c r="O3" s="6" t="s">
        <v>21</v>
      </c>
      <c r="P3" s="12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172</v>
      </c>
      <c r="D4" s="121">
        <f>'[2]20'!D38</f>
        <v>4071</v>
      </c>
      <c r="E4" s="121">
        <f>'[2]20'!E38</f>
        <v>7950</v>
      </c>
      <c r="F4" s="67">
        <f>'[2]20'!F38</f>
        <v>3.2000000000380169E-2</v>
      </c>
      <c r="G4" s="67">
        <f>'[2]20'!G38</f>
        <v>0</v>
      </c>
      <c r="H4" s="67">
        <f>'[2]20'!H38</f>
        <v>74055.930000000022</v>
      </c>
      <c r="I4" s="67">
        <f>'[2]20'!I38</f>
        <v>165.29899999999907</v>
      </c>
      <c r="J4" s="67">
        <f>'[2]20'!J38</f>
        <v>567.0699999999963</v>
      </c>
      <c r="K4" s="67">
        <f>'[2]20'!K38</f>
        <v>1</v>
      </c>
      <c r="L4" s="67">
        <f>'[2]20'!L38</f>
        <v>3906.9500000000116</v>
      </c>
      <c r="M4" s="121">
        <f>'[2]20'!M38</f>
        <v>-3870</v>
      </c>
      <c r="N4" s="67">
        <f>'[2]20'!N38</f>
        <v>24986.329999999813</v>
      </c>
      <c r="O4" s="67">
        <f>'[2]20'!O38</f>
        <v>0</v>
      </c>
      <c r="P4" s="121">
        <f>'[2]20'!P38</f>
        <v>2365</v>
      </c>
      <c r="Q4" s="67">
        <f>'[2]20'!Q38</f>
        <v>33428.070000000036</v>
      </c>
      <c r="R4" s="67">
        <f>'[2]20'!R38</f>
        <v>178</v>
      </c>
      <c r="S4" s="67">
        <f>'[2]20'!S38</f>
        <v>60292</v>
      </c>
      <c r="T4" s="67">
        <f>'[2]20'!T38</f>
        <v>943.90000000002328</v>
      </c>
    </row>
    <row r="5" spans="1:20" x14ac:dyDescent="0.25">
      <c r="A5" s="15"/>
      <c r="B5" s="16" t="s">
        <v>46</v>
      </c>
      <c r="C5" s="6">
        <f>C4+1</f>
        <v>173</v>
      </c>
      <c r="D5" s="123"/>
      <c r="E5" s="124"/>
      <c r="F5" s="19"/>
      <c r="G5" s="19"/>
      <c r="H5" s="20"/>
      <c r="I5" s="20"/>
      <c r="J5" s="20"/>
      <c r="K5" s="20"/>
      <c r="L5" s="21"/>
      <c r="M5" s="125">
        <v>4135</v>
      </c>
      <c r="N5" s="20"/>
      <c r="O5" s="21"/>
      <c r="P5" s="125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174</v>
      </c>
      <c r="D6" s="123"/>
      <c r="E6" s="124"/>
      <c r="F6" s="19"/>
      <c r="G6" s="19"/>
      <c r="H6" s="20"/>
      <c r="I6" s="20"/>
      <c r="J6" s="20"/>
      <c r="K6" s="20"/>
      <c r="L6" s="21"/>
      <c r="M6" s="125"/>
      <c r="N6" s="20"/>
      <c r="O6" s="21"/>
      <c r="P6" s="125">
        <v>410</v>
      </c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175</v>
      </c>
      <c r="D7" s="123"/>
      <c r="E7" s="124"/>
      <c r="F7" s="19"/>
      <c r="G7" s="19"/>
      <c r="H7" s="20"/>
      <c r="I7" s="20"/>
      <c r="J7" s="20"/>
      <c r="K7" s="20"/>
      <c r="L7" s="21"/>
      <c r="M7" s="125"/>
      <c r="N7" s="20"/>
      <c r="O7" s="21"/>
      <c r="P7" s="125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176</v>
      </c>
      <c r="D8" s="123"/>
      <c r="E8" s="124"/>
      <c r="F8" s="19"/>
      <c r="G8" s="19"/>
      <c r="H8" s="20"/>
      <c r="I8" s="20"/>
      <c r="J8" s="20"/>
      <c r="K8" s="20"/>
      <c r="L8" s="21"/>
      <c r="M8" s="125"/>
      <c r="N8" s="20"/>
      <c r="O8" s="21"/>
      <c r="P8" s="125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177</v>
      </c>
      <c r="D9" s="123"/>
      <c r="E9" s="124"/>
      <c r="F9" s="19"/>
      <c r="G9" s="19"/>
      <c r="H9" s="20"/>
      <c r="I9" s="20"/>
      <c r="J9" s="20"/>
      <c r="K9" s="20"/>
      <c r="L9" s="21"/>
      <c r="M9" s="125"/>
      <c r="N9" s="20"/>
      <c r="O9" s="21"/>
      <c r="P9" s="125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178</v>
      </c>
      <c r="D10" s="123"/>
      <c r="E10" s="124"/>
      <c r="F10" s="19"/>
      <c r="G10" s="19"/>
      <c r="H10" s="20"/>
      <c r="I10" s="20"/>
      <c r="J10" s="20"/>
      <c r="K10" s="20"/>
      <c r="L10" s="21"/>
      <c r="M10" s="125"/>
      <c r="N10" s="20"/>
      <c r="O10" s="21"/>
      <c r="P10" s="125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179</v>
      </c>
      <c r="D11" s="123"/>
      <c r="E11" s="124"/>
      <c r="F11" s="19"/>
      <c r="G11" s="19"/>
      <c r="H11" s="20"/>
      <c r="I11" s="20"/>
      <c r="J11" s="20"/>
      <c r="K11" s="20"/>
      <c r="L11" s="21"/>
      <c r="M11" s="125"/>
      <c r="N11" s="20"/>
      <c r="O11" s="21"/>
      <c r="P11" s="125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180</v>
      </c>
      <c r="D12" s="123"/>
      <c r="E12" s="124"/>
      <c r="F12" s="19"/>
      <c r="G12" s="19"/>
      <c r="H12" s="20"/>
      <c r="I12" s="20"/>
      <c r="J12" s="20"/>
      <c r="K12" s="20"/>
      <c r="L12" s="21"/>
      <c r="M12" s="125"/>
      <c r="N12" s="20"/>
      <c r="O12" s="21"/>
      <c r="P12" s="125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181</v>
      </c>
      <c r="D13" s="126"/>
      <c r="E13" s="127"/>
      <c r="F13" s="26"/>
      <c r="G13" s="26"/>
      <c r="H13" s="27"/>
      <c r="I13" s="27"/>
      <c r="J13" s="27"/>
      <c r="K13" s="27"/>
      <c r="L13" s="28"/>
      <c r="M13" s="128"/>
      <c r="N13" s="27"/>
      <c r="O13" s="28"/>
      <c r="P13" s="128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129">
        <f>SUM(D4:D13)</f>
        <v>4071</v>
      </c>
      <c r="E14" s="130">
        <f t="shared" ref="E14:M14" si="1">SUM(E4:E13)</f>
        <v>7950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130">
        <f t="shared" si="1"/>
        <v>265</v>
      </c>
      <c r="N14" s="33">
        <f>SUM(N4:N13)</f>
        <v>24986.329999999813</v>
      </c>
      <c r="O14" s="33">
        <f t="shared" ref="O14:T14" si="2">SUM(O4:O13)</f>
        <v>0</v>
      </c>
      <c r="P14" s="130">
        <f t="shared" si="2"/>
        <v>2775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131"/>
      <c r="E15" s="132"/>
      <c r="F15" s="39"/>
      <c r="G15" s="39"/>
      <c r="H15" s="39"/>
      <c r="I15" s="39"/>
      <c r="J15" s="39"/>
      <c r="K15" s="39"/>
      <c r="L15" s="40"/>
      <c r="M15" s="133"/>
      <c r="N15" s="39"/>
      <c r="O15" s="40"/>
      <c r="P15" s="133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59</v>
      </c>
      <c r="D16" s="123"/>
      <c r="E16" s="124"/>
      <c r="F16" s="19"/>
      <c r="G16" s="19"/>
      <c r="H16" s="20"/>
      <c r="I16" s="20"/>
      <c r="J16" s="20"/>
      <c r="K16" s="20"/>
      <c r="L16" s="21"/>
      <c r="M16" s="125"/>
      <c r="N16" s="20"/>
      <c r="O16" s="21"/>
      <c r="P16" s="125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60</v>
      </c>
      <c r="D17" s="123"/>
      <c r="E17" s="124"/>
      <c r="F17" s="19"/>
      <c r="G17" s="19"/>
      <c r="H17" s="20"/>
      <c r="I17" s="20"/>
      <c r="J17" s="20"/>
      <c r="K17" s="20"/>
      <c r="L17" s="21"/>
      <c r="M17" s="125"/>
      <c r="N17" s="20"/>
      <c r="O17" s="21"/>
      <c r="P17" s="125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61</v>
      </c>
      <c r="D18" s="123"/>
      <c r="E18" s="124"/>
      <c r="F18" s="19"/>
      <c r="G18" s="19"/>
      <c r="H18" s="20"/>
      <c r="I18" s="20"/>
      <c r="J18" s="20"/>
      <c r="K18" s="20"/>
      <c r="L18" s="21"/>
      <c r="M18" s="125"/>
      <c r="N18" s="20"/>
      <c r="O18" s="21"/>
      <c r="P18" s="125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23"/>
      <c r="E19" s="124"/>
      <c r="F19" s="19"/>
      <c r="G19" s="19"/>
      <c r="H19" s="20"/>
      <c r="I19" s="20"/>
      <c r="J19" s="20"/>
      <c r="K19" s="20"/>
      <c r="L19" s="21"/>
      <c r="M19" s="125"/>
      <c r="N19" s="20"/>
      <c r="O19" s="21"/>
      <c r="P19" s="125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23"/>
      <c r="E20" s="124"/>
      <c r="F20" s="19"/>
      <c r="G20" s="19"/>
      <c r="H20" s="20"/>
      <c r="I20" s="20"/>
      <c r="J20" s="20"/>
      <c r="K20" s="20"/>
      <c r="L20" s="21"/>
      <c r="M20" s="125"/>
      <c r="N20" s="20"/>
      <c r="O20" s="21"/>
      <c r="P20" s="125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23"/>
      <c r="E21" s="124"/>
      <c r="F21" s="19"/>
      <c r="G21" s="19"/>
      <c r="H21" s="20"/>
      <c r="I21" s="20"/>
      <c r="J21" s="20"/>
      <c r="K21" s="20"/>
      <c r="L21" s="21"/>
      <c r="M21" s="125"/>
      <c r="N21" s="20"/>
      <c r="O21" s="21"/>
      <c r="P21" s="125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23"/>
      <c r="E22" s="124"/>
      <c r="F22" s="19"/>
      <c r="G22" s="19"/>
      <c r="H22" s="20"/>
      <c r="I22" s="20"/>
      <c r="J22" s="20"/>
      <c r="K22" s="20"/>
      <c r="L22" s="21"/>
      <c r="M22" s="125"/>
      <c r="N22" s="20"/>
      <c r="O22" s="21"/>
      <c r="P22" s="125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23"/>
      <c r="E23" s="124"/>
      <c r="F23" s="19"/>
      <c r="G23" s="19"/>
      <c r="H23" s="20"/>
      <c r="I23" s="20"/>
      <c r="J23" s="20"/>
      <c r="K23" s="20"/>
      <c r="L23" s="21"/>
      <c r="M23" s="125"/>
      <c r="N23" s="20"/>
      <c r="O23" s="21"/>
      <c r="P23" s="125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23"/>
      <c r="E24" s="124"/>
      <c r="F24" s="19"/>
      <c r="G24" s="19"/>
      <c r="H24" s="20"/>
      <c r="I24" s="20"/>
      <c r="J24" s="20"/>
      <c r="K24" s="20"/>
      <c r="L24" s="21"/>
      <c r="M24" s="125"/>
      <c r="N24" s="20"/>
      <c r="O24" s="21"/>
      <c r="P24" s="125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126"/>
      <c r="E25" s="127"/>
      <c r="F25" s="26"/>
      <c r="G25" s="26"/>
      <c r="H25" s="27"/>
      <c r="I25" s="27"/>
      <c r="J25" s="27"/>
      <c r="K25" s="27"/>
      <c r="L25" s="28"/>
      <c r="M25" s="128"/>
      <c r="N25" s="27"/>
      <c r="O25" s="28"/>
      <c r="P25" s="128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134">
        <f>SUM(D15:D25)</f>
        <v>0</v>
      </c>
      <c r="E26" s="134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134">
        <f t="shared" si="4"/>
        <v>0</v>
      </c>
      <c r="N26" s="47">
        <f t="shared" si="4"/>
        <v>0</v>
      </c>
      <c r="O26" s="47">
        <f t="shared" si="4"/>
        <v>0</v>
      </c>
      <c r="P26" s="134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169</v>
      </c>
      <c r="D27" s="135"/>
      <c r="E27" s="136"/>
      <c r="F27" s="51"/>
      <c r="G27" s="51"/>
      <c r="H27" s="51"/>
      <c r="I27" s="51"/>
      <c r="J27" s="51"/>
      <c r="K27" s="51"/>
      <c r="L27" s="52"/>
      <c r="M27" s="137"/>
      <c r="N27" s="51"/>
      <c r="O27" s="52"/>
      <c r="P27" s="137"/>
      <c r="Q27" s="51"/>
      <c r="R27" s="52"/>
      <c r="S27" s="54"/>
      <c r="T27" s="52"/>
    </row>
    <row r="28" spans="1:20" x14ac:dyDescent="0.25">
      <c r="A28" s="69" t="s">
        <v>171</v>
      </c>
      <c r="B28" s="70" t="s">
        <v>81</v>
      </c>
      <c r="C28" s="55">
        <f>C27+1</f>
        <v>170</v>
      </c>
      <c r="D28" s="123">
        <v>300</v>
      </c>
      <c r="E28" s="124"/>
      <c r="F28" s="19"/>
      <c r="G28" s="19"/>
      <c r="H28" s="20"/>
      <c r="I28" s="20"/>
      <c r="J28" s="20"/>
      <c r="K28" s="20"/>
      <c r="L28" s="21"/>
      <c r="M28" s="125"/>
      <c r="N28" s="20"/>
      <c r="O28" s="21"/>
      <c r="P28" s="125"/>
      <c r="Q28" s="20"/>
      <c r="R28" s="21"/>
      <c r="S28" s="23"/>
      <c r="T28" s="21"/>
    </row>
    <row r="29" spans="1:20" x14ac:dyDescent="0.25">
      <c r="A29" s="15" t="s">
        <v>104</v>
      </c>
      <c r="B29" s="16" t="s">
        <v>172</v>
      </c>
      <c r="C29" s="55">
        <f t="shared" ref="C29:C36" si="5">C28+1</f>
        <v>171</v>
      </c>
      <c r="D29" s="123">
        <v>300</v>
      </c>
      <c r="E29" s="124"/>
      <c r="F29" s="19"/>
      <c r="G29" s="19"/>
      <c r="H29" s="20"/>
      <c r="I29" s="20"/>
      <c r="J29" s="20"/>
      <c r="K29" s="20"/>
      <c r="L29" s="21"/>
      <c r="M29" s="125"/>
      <c r="N29" s="20"/>
      <c r="O29" s="21"/>
      <c r="P29" s="125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172</v>
      </c>
      <c r="D30" s="123"/>
      <c r="E30" s="124"/>
      <c r="F30" s="19"/>
      <c r="G30" s="19"/>
      <c r="H30" s="20"/>
      <c r="I30" s="20"/>
      <c r="J30" s="20"/>
      <c r="K30" s="20"/>
      <c r="L30" s="21"/>
      <c r="M30" s="125"/>
      <c r="N30" s="20"/>
      <c r="O30" s="21"/>
      <c r="P30" s="125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173</v>
      </c>
      <c r="D31" s="123"/>
      <c r="E31" s="124"/>
      <c r="F31" s="19"/>
      <c r="G31" s="19"/>
      <c r="H31" s="20"/>
      <c r="I31" s="20"/>
      <c r="J31" s="20"/>
      <c r="K31" s="20"/>
      <c r="L31" s="21"/>
      <c r="M31" s="125"/>
      <c r="N31" s="20"/>
      <c r="O31" s="21"/>
      <c r="P31" s="125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174</v>
      </c>
      <c r="D32" s="123"/>
      <c r="E32" s="124"/>
      <c r="F32" s="19"/>
      <c r="G32" s="19"/>
      <c r="H32" s="20"/>
      <c r="I32" s="20"/>
      <c r="J32" s="20"/>
      <c r="K32" s="20"/>
      <c r="L32" s="21"/>
      <c r="M32" s="125"/>
      <c r="N32" s="20"/>
      <c r="O32" s="21"/>
      <c r="P32" s="125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175</v>
      </c>
      <c r="D33" s="123"/>
      <c r="E33" s="124"/>
      <c r="F33" s="19"/>
      <c r="G33" s="19"/>
      <c r="H33" s="20"/>
      <c r="I33" s="20"/>
      <c r="J33" s="20"/>
      <c r="K33" s="20"/>
      <c r="L33" s="21"/>
      <c r="M33" s="125"/>
      <c r="N33" s="20"/>
      <c r="O33" s="21"/>
      <c r="P33" s="125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176</v>
      </c>
      <c r="D34" s="123"/>
      <c r="E34" s="124"/>
      <c r="F34" s="19"/>
      <c r="G34" s="19"/>
      <c r="H34" s="20"/>
      <c r="I34" s="20"/>
      <c r="J34" s="20"/>
      <c r="K34" s="20"/>
      <c r="L34" s="21"/>
      <c r="M34" s="125"/>
      <c r="N34" s="20"/>
      <c r="O34" s="21"/>
      <c r="P34" s="125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177</v>
      </c>
      <c r="D35" s="123"/>
      <c r="E35" s="124"/>
      <c r="F35" s="19"/>
      <c r="G35" s="19"/>
      <c r="H35" s="20"/>
      <c r="I35" s="20"/>
      <c r="J35" s="20"/>
      <c r="K35" s="20"/>
      <c r="L35" s="21"/>
      <c r="M35" s="125"/>
      <c r="N35" s="20"/>
      <c r="O35" s="21"/>
      <c r="P35" s="125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178</v>
      </c>
      <c r="D36" s="123"/>
      <c r="E36" s="124"/>
      <c r="F36" s="19"/>
      <c r="G36" s="19"/>
      <c r="H36" s="20"/>
      <c r="I36" s="20"/>
      <c r="J36" s="20"/>
      <c r="K36" s="20"/>
      <c r="L36" s="21"/>
      <c r="M36" s="125"/>
      <c r="N36" s="20"/>
      <c r="O36" s="21"/>
      <c r="P36" s="125"/>
      <c r="Q36" s="20"/>
      <c r="R36" s="21"/>
      <c r="S36" s="23"/>
      <c r="T36" s="21"/>
    </row>
    <row r="37" spans="1:20" x14ac:dyDescent="0.25">
      <c r="A37" s="56"/>
      <c r="B37" s="57"/>
      <c r="C37" s="55"/>
      <c r="D37" s="138">
        <f>SUM(D27:D36)</f>
        <v>600</v>
      </c>
      <c r="E37" s="13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138">
        <f t="shared" si="6"/>
        <v>0</v>
      </c>
      <c r="N37" s="59">
        <f t="shared" si="6"/>
        <v>0</v>
      </c>
      <c r="O37" s="59">
        <f t="shared" si="6"/>
        <v>0</v>
      </c>
      <c r="P37" s="13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14461.160000000002</v>
      </c>
      <c r="C38" s="62" t="s">
        <v>43</v>
      </c>
      <c r="D38" s="139">
        <f>D14+D26-D37</f>
        <v>3471</v>
      </c>
      <c r="E38" s="139">
        <f t="shared" ref="E38:T38" si="7">E14+E26-E37</f>
        <v>7950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139">
        <f t="shared" si="7"/>
        <v>265</v>
      </c>
      <c r="N38" s="64">
        <f t="shared" si="7"/>
        <v>24986.329999999813</v>
      </c>
      <c r="O38" s="64">
        <f t="shared" si="7"/>
        <v>0</v>
      </c>
      <c r="P38" s="139">
        <f t="shared" si="7"/>
        <v>2775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T38"/>
  <sheetViews>
    <sheetView rightToLeft="1" workbookViewId="0">
      <selection sqref="A1:XFD1048576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22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174</v>
      </c>
      <c r="D4" s="13">
        <f>'[2]21'!D38</f>
        <v>3471</v>
      </c>
      <c r="E4" s="13">
        <f>'[2]21'!E38</f>
        <v>7950</v>
      </c>
      <c r="F4" s="67">
        <f>'[2]21'!F38</f>
        <v>3.2000000000380169E-2</v>
      </c>
      <c r="G4" s="67">
        <f>'[2]21'!G38</f>
        <v>0</v>
      </c>
      <c r="H4" s="67">
        <f>'[2]21'!H38</f>
        <v>74055.930000000022</v>
      </c>
      <c r="I4" s="67">
        <f>'[2]21'!I38</f>
        <v>165.29899999999907</v>
      </c>
      <c r="J4" s="67">
        <f>'[2]21'!J38</f>
        <v>567.0699999999963</v>
      </c>
      <c r="K4" s="67">
        <f>'[2]21'!K38</f>
        <v>1</v>
      </c>
      <c r="L4" s="67">
        <f>'[2]21'!L38</f>
        <v>3906.9500000000116</v>
      </c>
      <c r="M4" s="13">
        <f>'[2]21'!M38</f>
        <v>265</v>
      </c>
      <c r="N4" s="67">
        <f>'[2]21'!N38</f>
        <v>24986.329999999813</v>
      </c>
      <c r="O4" s="67">
        <f>'[2]21'!O38</f>
        <v>0</v>
      </c>
      <c r="P4" s="13">
        <f>'[2]21'!P38</f>
        <v>2775</v>
      </c>
      <c r="Q4" s="67">
        <f>'[2]21'!Q38</f>
        <v>33428.070000000036</v>
      </c>
      <c r="R4" s="67">
        <f>'[2]21'!R38</f>
        <v>178</v>
      </c>
      <c r="S4" s="67">
        <f>'[2]21'!S38</f>
        <v>60292</v>
      </c>
      <c r="T4" s="67">
        <f>'[2]21'!T38</f>
        <v>943.90000000002328</v>
      </c>
    </row>
    <row r="5" spans="1:20" x14ac:dyDescent="0.25">
      <c r="A5" s="15"/>
      <c r="B5" s="16" t="s">
        <v>46</v>
      </c>
      <c r="C5" s="6">
        <f>C4+1</f>
        <v>175</v>
      </c>
      <c r="D5" s="17"/>
      <c r="E5" s="18"/>
      <c r="F5" s="19"/>
      <c r="G5" s="19"/>
      <c r="H5" s="20"/>
      <c r="I5" s="20"/>
      <c r="J5" s="20"/>
      <c r="K5" s="20"/>
      <c r="L5" s="21"/>
      <c r="M5" s="22">
        <v>3365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176</v>
      </c>
      <c r="D6" s="17"/>
      <c r="E6" s="18"/>
      <c r="F6" s="19"/>
      <c r="G6" s="19"/>
      <c r="H6" s="20"/>
      <c r="I6" s="20"/>
      <c r="J6" s="20"/>
      <c r="K6" s="20"/>
      <c r="L6" s="21"/>
      <c r="M6" s="22">
        <v>4470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177</v>
      </c>
      <c r="D7" s="17"/>
      <c r="E7" s="18"/>
      <c r="F7" s="19"/>
      <c r="G7" s="19"/>
      <c r="H7" s="20"/>
      <c r="I7" s="20"/>
      <c r="J7" s="20"/>
      <c r="K7" s="20"/>
      <c r="L7" s="21"/>
      <c r="M7" s="22">
        <v>50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178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1075</v>
      </c>
      <c r="Q8" s="20"/>
      <c r="R8" s="21"/>
      <c r="S8" s="23"/>
      <c r="T8" s="21"/>
    </row>
    <row r="9" spans="1:20" x14ac:dyDescent="0.25">
      <c r="A9" s="15"/>
      <c r="B9" s="16" t="s">
        <v>173</v>
      </c>
      <c r="C9" s="6">
        <f t="shared" si="0"/>
        <v>179</v>
      </c>
      <c r="D9" s="17"/>
      <c r="E9" s="18">
        <v>80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180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181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182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183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3471</v>
      </c>
      <c r="E14" s="32">
        <f t="shared" ref="E14:M14" si="1">SUM(E4:E13)</f>
        <v>8030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8150</v>
      </c>
      <c r="N14" s="33">
        <f>SUM(N4:N13)</f>
        <v>24986.329999999813</v>
      </c>
      <c r="O14" s="33">
        <f t="shared" ref="O14:T14" si="2">SUM(O4:O13)</f>
        <v>0</v>
      </c>
      <c r="P14" s="32">
        <f t="shared" si="2"/>
        <v>3850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59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60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61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171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172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173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174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175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176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177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178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179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180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23451.160000000003</v>
      </c>
      <c r="C38" s="62" t="s">
        <v>43</v>
      </c>
      <c r="D38" s="63">
        <f>D14+D26-D37</f>
        <v>3471</v>
      </c>
      <c r="E38" s="63">
        <f t="shared" ref="E38:T38" si="7">E14+E26-E37</f>
        <v>8030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8100</v>
      </c>
      <c r="N38" s="64">
        <f t="shared" si="7"/>
        <v>24986.329999999813</v>
      </c>
      <c r="O38" s="64">
        <f t="shared" si="7"/>
        <v>0</v>
      </c>
      <c r="P38" s="63">
        <f t="shared" si="7"/>
        <v>3850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:T38"/>
  <sheetViews>
    <sheetView rightToLeft="1" workbookViewId="0">
      <selection activeCell="F23" sqref="F23"/>
    </sheetView>
  </sheetViews>
  <sheetFormatPr defaultRowHeight="15" x14ac:dyDescent="0.25"/>
  <cols>
    <col min="1" max="1" width="26.28515625" customWidth="1"/>
    <col min="2" max="2" width="27.7109375" bestFit="1" customWidth="1"/>
    <col min="3" max="3" width="6.7109375" customWidth="1"/>
    <col min="4" max="5" width="9" style="65"/>
    <col min="13" max="13" width="9.5703125" bestFit="1" customWidth="1"/>
    <col min="16" max="16" width="9.5703125" bestFit="1" customWidth="1"/>
  </cols>
  <sheetData>
    <row r="1" spans="1:20" x14ac:dyDescent="0.25">
      <c r="A1" s="1">
        <v>24</v>
      </c>
      <c r="B1" s="2">
        <f>'[2]1'!B1</f>
        <v>2</v>
      </c>
      <c r="C1" s="3"/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179</v>
      </c>
      <c r="D4" s="13">
        <f>'[2]23'!D40</f>
        <v>3471</v>
      </c>
      <c r="E4" s="13">
        <f>'[2]23'!E40</f>
        <v>8030</v>
      </c>
      <c r="F4" s="67">
        <f>'[2]23'!F40</f>
        <v>3.2000000000380169E-2</v>
      </c>
      <c r="G4" s="67">
        <f>'[2]23'!G40</f>
        <v>0</v>
      </c>
      <c r="H4" s="67">
        <f>'[2]23'!H40</f>
        <v>74055.930000000022</v>
      </c>
      <c r="I4" s="67">
        <f>'[2]23'!I40</f>
        <v>165.29899999999907</v>
      </c>
      <c r="J4" s="67">
        <f>'[2]23'!J40</f>
        <v>567.0699999999963</v>
      </c>
      <c r="K4" s="67">
        <f>'[2]23'!K40</f>
        <v>1</v>
      </c>
      <c r="L4" s="67">
        <f>'[2]23'!L40</f>
        <v>3906.9500000000116</v>
      </c>
      <c r="M4" s="67">
        <f>'[2]23'!M40</f>
        <v>8100</v>
      </c>
      <c r="N4" s="67">
        <f>'[2]23'!N40</f>
        <v>24986.329999999813</v>
      </c>
      <c r="O4" s="67">
        <f>'[2]23'!O40</f>
        <v>0</v>
      </c>
      <c r="P4" s="67">
        <f>'[2]23'!P40</f>
        <v>3850</v>
      </c>
      <c r="Q4" s="67">
        <f>'[2]23'!Q40</f>
        <v>33428.070000000036</v>
      </c>
      <c r="R4" s="67">
        <f>'[2]23'!R40</f>
        <v>178</v>
      </c>
      <c r="S4" s="67">
        <f>'[2]23'!S40</f>
        <v>60292</v>
      </c>
      <c r="T4" s="67">
        <f>'[2]23'!T40</f>
        <v>943.90000000002328</v>
      </c>
    </row>
    <row r="5" spans="1:20" x14ac:dyDescent="0.25">
      <c r="A5" s="15"/>
      <c r="B5" s="16" t="s">
        <v>46</v>
      </c>
      <c r="C5" s="6">
        <f>C4+1</f>
        <v>180</v>
      </c>
      <c r="D5" s="17"/>
      <c r="E5" s="18"/>
      <c r="F5" s="19"/>
      <c r="G5" s="19"/>
      <c r="H5" s="20"/>
      <c r="I5" s="20"/>
      <c r="J5" s="20"/>
      <c r="K5" s="20"/>
      <c r="L5" s="21"/>
      <c r="M5" s="78">
        <v>3500</v>
      </c>
      <c r="N5" s="20"/>
      <c r="O5" s="21"/>
      <c r="P5" s="78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181</v>
      </c>
      <c r="D6" s="17"/>
      <c r="E6" s="18"/>
      <c r="F6" s="19"/>
      <c r="G6" s="19"/>
      <c r="H6" s="20"/>
      <c r="I6" s="20"/>
      <c r="J6" s="20"/>
      <c r="K6" s="20"/>
      <c r="L6" s="21"/>
      <c r="M6" s="78">
        <v>50</v>
      </c>
      <c r="N6" s="20"/>
      <c r="O6" s="21"/>
      <c r="P6" s="78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182</v>
      </c>
      <c r="D7" s="17"/>
      <c r="E7" s="18"/>
      <c r="F7" s="19"/>
      <c r="G7" s="19"/>
      <c r="H7" s="20"/>
      <c r="I7" s="20"/>
      <c r="J7" s="20"/>
      <c r="K7" s="20"/>
      <c r="L7" s="21"/>
      <c r="M7" s="78"/>
      <c r="N7" s="20"/>
      <c r="O7" s="21"/>
      <c r="P7" s="78">
        <v>470</v>
      </c>
      <c r="Q7" s="20"/>
      <c r="R7" s="21"/>
      <c r="S7" s="23"/>
      <c r="T7" s="21"/>
    </row>
    <row r="8" spans="1:20" x14ac:dyDescent="0.25">
      <c r="A8" s="15"/>
      <c r="B8" s="16" t="s">
        <v>174</v>
      </c>
      <c r="C8" s="6">
        <f t="shared" si="0"/>
        <v>183</v>
      </c>
      <c r="D8" s="17"/>
      <c r="E8" s="18">
        <v>1450</v>
      </c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 t="s">
        <v>30</v>
      </c>
      <c r="C9" s="6">
        <f t="shared" si="0"/>
        <v>184</v>
      </c>
      <c r="D9" s="17"/>
      <c r="E9" s="18">
        <v>176</v>
      </c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185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186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187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188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3471</v>
      </c>
      <c r="E14" s="32">
        <f t="shared" ref="E14:M14" si="1">SUM(E4:E13)</f>
        <v>9656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11650</v>
      </c>
      <c r="N14" s="33">
        <f>SUM(N4:N13)</f>
        <v>24986.329999999813</v>
      </c>
      <c r="O14" s="33">
        <f t="shared" ref="O14:T14" si="2">SUM(O4:O13)</f>
        <v>0</v>
      </c>
      <c r="P14" s="32">
        <f t="shared" si="2"/>
        <v>4320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59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60</v>
      </c>
      <c r="D17" s="17"/>
      <c r="E17" s="18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61</v>
      </c>
      <c r="D18" s="17"/>
      <c r="E18" s="18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172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175</v>
      </c>
      <c r="B28" s="16" t="s">
        <v>176</v>
      </c>
      <c r="C28" s="55">
        <f>C27+1</f>
        <v>173</v>
      </c>
      <c r="D28" s="17">
        <v>900</v>
      </c>
      <c r="E28" s="18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5" t="s">
        <v>177</v>
      </c>
      <c r="B29" s="16" t="s">
        <v>178</v>
      </c>
      <c r="C29" s="55">
        <f t="shared" ref="C29:C36" si="5">C28+1</f>
        <v>174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69"/>
      <c r="B30" s="70"/>
      <c r="C30" s="55">
        <f t="shared" si="5"/>
        <v>175</v>
      </c>
      <c r="D30" s="17"/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176</v>
      </c>
      <c r="D31" s="17"/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177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178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179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180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181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1300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27797.160000000003</v>
      </c>
      <c r="C38" s="62" t="s">
        <v>43</v>
      </c>
      <c r="D38" s="63">
        <f>D14+D26-D37</f>
        <v>2171</v>
      </c>
      <c r="E38" s="63">
        <f t="shared" ref="E38:T38" si="7">E14+E26-E37</f>
        <v>9656</v>
      </c>
      <c r="F38" s="64">
        <f t="shared" si="7"/>
        <v>3.2000000000380169E-2</v>
      </c>
      <c r="G38" s="64">
        <f t="shared" si="7"/>
        <v>0</v>
      </c>
      <c r="H38" s="64">
        <f t="shared" si="7"/>
        <v>74055.930000000022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4">
        <f t="shared" si="7"/>
        <v>11650</v>
      </c>
      <c r="N38" s="64">
        <f t="shared" si="7"/>
        <v>24986.329999999813</v>
      </c>
      <c r="O38" s="64">
        <f t="shared" si="7"/>
        <v>0</v>
      </c>
      <c r="P38" s="64">
        <f t="shared" si="7"/>
        <v>4320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943.90000000002328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C0FC-E123-4601-8E80-B51732878737}">
  <dimension ref="A1:T38"/>
  <sheetViews>
    <sheetView rightToLeft="1" workbookViewId="0">
      <selection activeCell="K14" sqref="K14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65"/>
    <col min="8" max="8" width="9.42578125" bestFit="1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25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184</v>
      </c>
      <c r="D4" s="13">
        <f>'[2]24'!D38</f>
        <v>2171</v>
      </c>
      <c r="E4" s="13">
        <f>'[2]24'!E38</f>
        <v>9656</v>
      </c>
      <c r="F4" s="67">
        <f>'[2]24'!F38</f>
        <v>3.2000000000380169E-2</v>
      </c>
      <c r="G4" s="67">
        <f>'[2]24'!G38</f>
        <v>0</v>
      </c>
      <c r="H4" s="67">
        <f>'[2]24'!H38</f>
        <v>74055.930000000022</v>
      </c>
      <c r="I4" s="67">
        <f>'[2]24'!I38</f>
        <v>165.29899999999907</v>
      </c>
      <c r="J4" s="67">
        <f>'[2]24'!J38</f>
        <v>567.0699999999963</v>
      </c>
      <c r="K4" s="67">
        <f>'[2]24'!K38</f>
        <v>1</v>
      </c>
      <c r="L4" s="67">
        <f>'[2]24'!L38</f>
        <v>3906.9500000000116</v>
      </c>
      <c r="M4" s="67">
        <f>'[2]24'!M38</f>
        <v>11650</v>
      </c>
      <c r="N4" s="67">
        <f>'[2]24'!N38</f>
        <v>24986.329999999813</v>
      </c>
      <c r="O4" s="67">
        <f>'[2]24'!O38</f>
        <v>0</v>
      </c>
      <c r="P4" s="67">
        <f>'[2]24'!P38</f>
        <v>4320</v>
      </c>
      <c r="Q4" s="67">
        <f>'[2]24'!Q38</f>
        <v>33428.070000000036</v>
      </c>
      <c r="R4" s="67">
        <f>'[2]24'!R38</f>
        <v>178</v>
      </c>
      <c r="S4" s="67">
        <f>'[2]24'!S38</f>
        <v>60292</v>
      </c>
      <c r="T4" s="67">
        <f>'[2]24'!T38</f>
        <v>943.90000000002328</v>
      </c>
    </row>
    <row r="5" spans="1:20" x14ac:dyDescent="0.25">
      <c r="A5" s="15" t="s">
        <v>113</v>
      </c>
      <c r="B5" s="16" t="s">
        <v>46</v>
      </c>
      <c r="C5" s="6">
        <f>C4+1</f>
        <v>185</v>
      </c>
      <c r="D5" s="17"/>
      <c r="E5" s="18"/>
      <c r="F5" s="19"/>
      <c r="G5" s="19"/>
      <c r="H5" s="20"/>
      <c r="I5" s="20"/>
      <c r="J5" s="20"/>
      <c r="K5" s="20"/>
      <c r="L5" s="21"/>
      <c r="M5" s="78"/>
      <c r="N5" s="20"/>
      <c r="O5" s="21">
        <v>72000</v>
      </c>
      <c r="P5" s="78"/>
      <c r="Q5" s="20"/>
      <c r="R5" s="21"/>
      <c r="S5" s="23"/>
      <c r="T5" s="21"/>
    </row>
    <row r="6" spans="1:20" x14ac:dyDescent="0.25">
      <c r="A6" s="16" t="s">
        <v>44</v>
      </c>
      <c r="B6" s="16" t="s">
        <v>45</v>
      </c>
      <c r="C6" s="6">
        <f t="shared" ref="C6:C13" si="0">C5+1</f>
        <v>186</v>
      </c>
      <c r="D6" s="17"/>
      <c r="E6" s="18">
        <v>655</v>
      </c>
      <c r="F6" s="19"/>
      <c r="G6" s="19"/>
      <c r="H6" s="20"/>
      <c r="I6" s="20"/>
      <c r="J6" s="20"/>
      <c r="K6" s="20"/>
      <c r="L6" s="21"/>
      <c r="M6" s="78"/>
      <c r="N6" s="20"/>
      <c r="O6" s="21"/>
      <c r="P6" s="78"/>
      <c r="Q6" s="20"/>
      <c r="R6" s="21"/>
      <c r="S6" s="23"/>
      <c r="T6" s="21"/>
    </row>
    <row r="7" spans="1:20" x14ac:dyDescent="0.25">
      <c r="A7" s="16"/>
      <c r="B7" s="16" t="s">
        <v>46</v>
      </c>
      <c r="C7" s="6">
        <f t="shared" si="0"/>
        <v>187</v>
      </c>
      <c r="D7" s="17"/>
      <c r="E7" s="18"/>
      <c r="F7" s="19"/>
      <c r="G7" s="19"/>
      <c r="H7" s="20"/>
      <c r="I7" s="20"/>
      <c r="J7" s="20"/>
      <c r="K7" s="20"/>
      <c r="L7" s="21"/>
      <c r="M7" s="78">
        <v>6830</v>
      </c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188</v>
      </c>
      <c r="D8" s="17"/>
      <c r="E8" s="18"/>
      <c r="F8" s="19"/>
      <c r="G8" s="19"/>
      <c r="H8" s="20"/>
      <c r="I8" s="20"/>
      <c r="J8" s="20"/>
      <c r="K8" s="20"/>
      <c r="L8" s="21"/>
      <c r="M8" s="78"/>
      <c r="N8" s="20"/>
      <c r="O8" s="21"/>
      <c r="P8" s="78">
        <v>650</v>
      </c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189</v>
      </c>
      <c r="D9" s="17"/>
      <c r="E9" s="18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190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191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192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193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2171</v>
      </c>
      <c r="E14" s="32">
        <f t="shared" ref="E14:M14" si="1">SUM(E4:E13)</f>
        <v>10311</v>
      </c>
      <c r="F14" s="33">
        <f t="shared" si="1"/>
        <v>3.2000000000380169E-2</v>
      </c>
      <c r="G14" s="33">
        <f t="shared" si="1"/>
        <v>0</v>
      </c>
      <c r="H14" s="33">
        <f t="shared" si="1"/>
        <v>74055.930000000022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18480</v>
      </c>
      <c r="N14" s="33">
        <f>SUM(N4:N13)</f>
        <v>24986.329999999813</v>
      </c>
      <c r="O14" s="33">
        <f t="shared" ref="O14:T14" si="2">SUM(O4:O13)</f>
        <v>72000</v>
      </c>
      <c r="P14" s="32">
        <f t="shared" si="2"/>
        <v>4970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943.90000000002328</v>
      </c>
    </row>
    <row r="15" spans="1:20" x14ac:dyDescent="0.25">
      <c r="A15" s="35" t="s">
        <v>31</v>
      </c>
      <c r="B15" s="35" t="s">
        <v>32</v>
      </c>
      <c r="C15" s="36">
        <v>58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59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>
        <v>72000</v>
      </c>
      <c r="O16" s="21">
        <v>-72000</v>
      </c>
      <c r="P16" s="78"/>
      <c r="Q16" s="20"/>
      <c r="R16" s="21"/>
      <c r="S16" s="23"/>
      <c r="T16" s="21"/>
    </row>
    <row r="17" spans="1:20" x14ac:dyDescent="0.25">
      <c r="A17" s="15"/>
      <c r="B17" s="16" t="s">
        <v>179</v>
      </c>
      <c r="C17" s="36">
        <f t="shared" ref="C17:C25" si="3">C16+1</f>
        <v>60</v>
      </c>
      <c r="D17" s="17"/>
      <c r="E17" s="18"/>
      <c r="F17" s="19"/>
      <c r="G17" s="19"/>
      <c r="H17" s="20"/>
      <c r="I17" s="20"/>
      <c r="J17" s="20"/>
      <c r="K17" s="20"/>
      <c r="L17" s="21">
        <v>32000</v>
      </c>
      <c r="M17" s="78"/>
      <c r="N17" s="20">
        <v>-40000</v>
      </c>
      <c r="O17" s="21"/>
      <c r="P17" s="78"/>
      <c r="Q17" s="20"/>
      <c r="R17" s="21"/>
      <c r="S17" s="23"/>
      <c r="T17" s="21">
        <v>8000</v>
      </c>
    </row>
    <row r="18" spans="1:20" x14ac:dyDescent="0.25">
      <c r="A18" s="15" t="s">
        <v>20</v>
      </c>
      <c r="B18" s="16" t="s">
        <v>76</v>
      </c>
      <c r="C18" s="36">
        <f t="shared" si="3"/>
        <v>61</v>
      </c>
      <c r="D18" s="17"/>
      <c r="E18" s="18"/>
      <c r="F18" s="19"/>
      <c r="G18" s="19"/>
      <c r="H18" s="20">
        <v>40000</v>
      </c>
      <c r="I18" s="20"/>
      <c r="J18" s="20"/>
      <c r="K18" s="20"/>
      <c r="L18" s="21"/>
      <c r="M18" s="78"/>
      <c r="N18" s="20">
        <v>-40000</v>
      </c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62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63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64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65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66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67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68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40000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32000</v>
      </c>
      <c r="M26" s="47">
        <f t="shared" si="4"/>
        <v>0</v>
      </c>
      <c r="N26" s="47">
        <f t="shared" si="4"/>
        <v>-8000</v>
      </c>
      <c r="O26" s="47">
        <f t="shared" si="4"/>
        <v>-72000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8000</v>
      </c>
    </row>
    <row r="27" spans="1:20" x14ac:dyDescent="0.25">
      <c r="A27" s="147" t="s">
        <v>35</v>
      </c>
      <c r="B27" s="148"/>
      <c r="C27" s="48">
        <v>174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175</v>
      </c>
      <c r="D28" s="17"/>
      <c r="E28" s="18"/>
      <c r="F28" s="19"/>
      <c r="G28" s="19"/>
      <c r="H28" s="20"/>
      <c r="I28" s="20"/>
      <c r="J28" s="20"/>
      <c r="K28" s="20"/>
      <c r="L28" s="21"/>
      <c r="M28" s="78">
        <v>50</v>
      </c>
      <c r="N28" s="20"/>
      <c r="O28" s="21"/>
      <c r="P28" s="78"/>
      <c r="Q28" s="20"/>
      <c r="R28" s="21"/>
      <c r="S28" s="23"/>
      <c r="T28" s="21"/>
    </row>
    <row r="29" spans="1:20" x14ac:dyDescent="0.25">
      <c r="A29" s="15" t="s">
        <v>180</v>
      </c>
      <c r="B29" s="16" t="s">
        <v>181</v>
      </c>
      <c r="C29" s="55">
        <f t="shared" ref="C29:C36" si="5">C28+1</f>
        <v>176</v>
      </c>
      <c r="D29" s="17"/>
      <c r="E29" s="18"/>
      <c r="F29" s="19"/>
      <c r="G29" s="19"/>
      <c r="H29" s="20">
        <v>8025</v>
      </c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 t="s">
        <v>182</v>
      </c>
      <c r="B30" s="16" t="s">
        <v>183</v>
      </c>
      <c r="C30" s="55">
        <f t="shared" si="5"/>
        <v>177</v>
      </c>
      <c r="D30" s="17">
        <v>722</v>
      </c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 t="s">
        <v>184</v>
      </c>
      <c r="B31" s="16" t="s">
        <v>185</v>
      </c>
      <c r="C31" s="55">
        <f t="shared" si="5"/>
        <v>178</v>
      </c>
      <c r="D31" s="17">
        <v>110</v>
      </c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179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180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181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182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183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832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8025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50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35050.160000000003</v>
      </c>
      <c r="C38" s="62" t="s">
        <v>43</v>
      </c>
      <c r="D38" s="63">
        <f>D14+D26-D37</f>
        <v>1339</v>
      </c>
      <c r="E38" s="63">
        <f t="shared" ref="E38:T38" si="7">E14+E26-E37</f>
        <v>10311</v>
      </c>
      <c r="F38" s="64">
        <f t="shared" si="7"/>
        <v>3.2000000000380169E-2</v>
      </c>
      <c r="G38" s="64">
        <f t="shared" si="7"/>
        <v>0</v>
      </c>
      <c r="H38" s="64">
        <f t="shared" si="7"/>
        <v>106030.93000000002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35906.950000000012</v>
      </c>
      <c r="M38" s="64">
        <f t="shared" si="7"/>
        <v>18430</v>
      </c>
      <c r="N38" s="64">
        <f t="shared" si="7"/>
        <v>16986.329999999813</v>
      </c>
      <c r="O38" s="64">
        <f t="shared" si="7"/>
        <v>0</v>
      </c>
      <c r="P38" s="64">
        <f t="shared" si="7"/>
        <v>4970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:T38"/>
  <sheetViews>
    <sheetView rightToLeft="1" workbookViewId="0">
      <selection activeCell="C12" sqref="C1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8" max="8" width="9.42578125" bestFit="1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26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188</v>
      </c>
      <c r="D4" s="13">
        <f>'[2]25'!D38</f>
        <v>1339</v>
      </c>
      <c r="E4" s="13">
        <f>'[2]25'!E38</f>
        <v>10311</v>
      </c>
      <c r="F4" s="67">
        <f>'[2]25'!F38</f>
        <v>3.2000000000380169E-2</v>
      </c>
      <c r="G4" s="67">
        <f>'[2]25'!G38</f>
        <v>0</v>
      </c>
      <c r="H4" s="67">
        <f>'[2]25'!H38</f>
        <v>106030.93000000002</v>
      </c>
      <c r="I4" s="67">
        <f>'[2]25'!I38</f>
        <v>165.29899999999907</v>
      </c>
      <c r="J4" s="67">
        <f>'[2]25'!J38</f>
        <v>567.0699999999963</v>
      </c>
      <c r="K4" s="67">
        <f>'[2]25'!K38</f>
        <v>1</v>
      </c>
      <c r="L4" s="67">
        <f>'[2]25'!L38</f>
        <v>35906.950000000012</v>
      </c>
      <c r="M4" s="67">
        <f>'[2]25'!M38</f>
        <v>18430</v>
      </c>
      <c r="N4" s="67">
        <f>'[2]25'!N38</f>
        <v>16986.329999999813</v>
      </c>
      <c r="O4" s="67">
        <f>'[2]25'!O38</f>
        <v>0</v>
      </c>
      <c r="P4" s="67">
        <f>'[2]25'!P38</f>
        <v>4970</v>
      </c>
      <c r="Q4" s="67">
        <f>'[2]25'!Q38</f>
        <v>33428.070000000036</v>
      </c>
      <c r="R4" s="67">
        <f>'[2]25'!R38</f>
        <v>178</v>
      </c>
      <c r="S4" s="67">
        <f>'[2]25'!S38</f>
        <v>60292</v>
      </c>
      <c r="T4" s="67">
        <f>'[2]25'!T38</f>
        <v>8943.9000000000233</v>
      </c>
    </row>
    <row r="5" spans="1:20" x14ac:dyDescent="0.25">
      <c r="A5" s="69" t="s">
        <v>186</v>
      </c>
      <c r="B5" s="70" t="s">
        <v>49</v>
      </c>
      <c r="C5" s="6">
        <f>C4+1</f>
        <v>189</v>
      </c>
      <c r="D5" s="17"/>
      <c r="E5" s="18"/>
      <c r="F5" s="19"/>
      <c r="G5" s="19"/>
      <c r="H5" s="20"/>
      <c r="I5" s="20"/>
      <c r="J5" s="20"/>
      <c r="K5" s="20"/>
      <c r="L5" s="21"/>
      <c r="M5" s="78">
        <v>810</v>
      </c>
      <c r="N5" s="20"/>
      <c r="O5" s="21"/>
      <c r="P5" s="78"/>
      <c r="Q5" s="20"/>
      <c r="R5" s="21"/>
      <c r="S5" s="23"/>
      <c r="T5" s="21"/>
    </row>
    <row r="6" spans="1:20" x14ac:dyDescent="0.25">
      <c r="A6" s="69"/>
      <c r="B6" s="16" t="s">
        <v>46</v>
      </c>
      <c r="C6" s="6">
        <f t="shared" ref="C6:C13" si="0">C5+1</f>
        <v>190</v>
      </c>
      <c r="D6" s="17"/>
      <c r="E6" s="18"/>
      <c r="F6" s="19"/>
      <c r="G6" s="19"/>
      <c r="H6" s="20"/>
      <c r="I6" s="20"/>
      <c r="J6" s="20"/>
      <c r="K6" s="20"/>
      <c r="L6" s="21"/>
      <c r="M6" s="78">
        <v>3985</v>
      </c>
      <c r="N6" s="20"/>
      <c r="O6" s="21"/>
      <c r="P6" s="78"/>
      <c r="Q6" s="20"/>
      <c r="R6" s="21"/>
      <c r="S6" s="23"/>
      <c r="T6" s="21"/>
    </row>
    <row r="7" spans="1:20" x14ac:dyDescent="0.25">
      <c r="A7" s="69"/>
      <c r="B7" s="16" t="s">
        <v>46</v>
      </c>
      <c r="C7" s="6">
        <f t="shared" si="0"/>
        <v>191</v>
      </c>
      <c r="D7" s="17"/>
      <c r="E7" s="18"/>
      <c r="F7" s="19"/>
      <c r="G7" s="19"/>
      <c r="H7" s="20"/>
      <c r="I7" s="20"/>
      <c r="J7" s="20"/>
      <c r="K7" s="20"/>
      <c r="L7" s="21"/>
      <c r="M7" s="78">
        <v>170</v>
      </c>
      <c r="N7" s="20"/>
      <c r="O7" s="21"/>
      <c r="P7" s="78"/>
      <c r="Q7" s="20"/>
      <c r="R7" s="21"/>
      <c r="S7" s="23"/>
      <c r="T7" s="21"/>
    </row>
    <row r="8" spans="1:20" x14ac:dyDescent="0.25">
      <c r="A8" s="69"/>
      <c r="B8" s="16" t="s">
        <v>47</v>
      </c>
      <c r="C8" s="6">
        <f t="shared" si="0"/>
        <v>192</v>
      </c>
      <c r="D8" s="17"/>
      <c r="E8" s="18"/>
      <c r="F8" s="19"/>
      <c r="G8" s="19"/>
      <c r="H8" s="20"/>
      <c r="I8" s="20"/>
      <c r="J8" s="20"/>
      <c r="K8" s="20"/>
      <c r="L8" s="21"/>
      <c r="M8" s="78"/>
      <c r="N8" s="20"/>
      <c r="O8" s="21"/>
      <c r="P8" s="78">
        <v>970</v>
      </c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193</v>
      </c>
      <c r="D9" s="17"/>
      <c r="E9" s="18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194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195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196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69"/>
      <c r="B13" s="70"/>
      <c r="C13" s="6">
        <f t="shared" si="0"/>
        <v>197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1339</v>
      </c>
      <c r="E14" s="32">
        <f t="shared" ref="E14:M14" si="1">SUM(E4:E13)</f>
        <v>10311</v>
      </c>
      <c r="F14" s="33">
        <f t="shared" si="1"/>
        <v>3.2000000000380169E-2</v>
      </c>
      <c r="G14" s="33">
        <f t="shared" si="1"/>
        <v>0</v>
      </c>
      <c r="H14" s="33">
        <f t="shared" si="1"/>
        <v>106030.93000000002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35906.950000000012</v>
      </c>
      <c r="M14" s="32">
        <f t="shared" si="1"/>
        <v>23395</v>
      </c>
      <c r="N14" s="33">
        <f>SUM(N4:N13)</f>
        <v>16986.329999999813</v>
      </c>
      <c r="O14" s="33">
        <f t="shared" ref="O14:T14" si="2">SUM(O4:O13)</f>
        <v>0</v>
      </c>
      <c r="P14" s="32">
        <f t="shared" si="2"/>
        <v>5940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8943.9000000000233</v>
      </c>
    </row>
    <row r="15" spans="1:20" x14ac:dyDescent="0.25">
      <c r="A15" s="35" t="s">
        <v>31</v>
      </c>
      <c r="B15" s="35" t="s">
        <v>32</v>
      </c>
      <c r="C15" s="36">
        <v>61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69"/>
      <c r="B16" s="70"/>
      <c r="C16" s="36">
        <f>C15+1</f>
        <v>62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69"/>
      <c r="B17" s="70"/>
      <c r="C17" s="36">
        <f t="shared" ref="C17:C25" si="3">C16+1</f>
        <v>63</v>
      </c>
      <c r="D17" s="17"/>
      <c r="E17" s="18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69"/>
      <c r="B18" s="70"/>
      <c r="C18" s="36">
        <f t="shared" si="3"/>
        <v>64</v>
      </c>
      <c r="D18" s="17"/>
      <c r="E18" s="18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69"/>
      <c r="B19" s="70"/>
      <c r="C19" s="36">
        <f t="shared" si="3"/>
        <v>65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69"/>
      <c r="B20" s="70"/>
      <c r="C20" s="36">
        <f t="shared" si="3"/>
        <v>66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69"/>
      <c r="B21" s="70"/>
      <c r="C21" s="36">
        <f t="shared" si="3"/>
        <v>67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69"/>
      <c r="B22" s="70"/>
      <c r="C22" s="36">
        <f t="shared" si="3"/>
        <v>68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69"/>
      <c r="B23" s="70"/>
      <c r="C23" s="36">
        <f t="shared" si="3"/>
        <v>69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69"/>
      <c r="B24" s="70"/>
      <c r="C24" s="36">
        <f t="shared" si="3"/>
        <v>70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71"/>
      <c r="B25" s="72"/>
      <c r="C25" s="36">
        <f t="shared" si="3"/>
        <v>71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178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 t="s">
        <v>187</v>
      </c>
      <c r="B28" s="70" t="s">
        <v>188</v>
      </c>
      <c r="C28" s="55">
        <f>C27+1</f>
        <v>179</v>
      </c>
      <c r="D28" s="17">
        <v>400</v>
      </c>
      <c r="E28" s="18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69" t="s">
        <v>189</v>
      </c>
      <c r="B29" s="70" t="s">
        <v>190</v>
      </c>
      <c r="C29" s="55">
        <f t="shared" ref="C29:C36" si="5">C28+1</f>
        <v>180</v>
      </c>
      <c r="D29" s="17">
        <v>550</v>
      </c>
      <c r="E29" s="18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69" t="s">
        <v>104</v>
      </c>
      <c r="B30" s="70" t="s">
        <v>191</v>
      </c>
      <c r="C30" s="55">
        <f t="shared" si="5"/>
        <v>181</v>
      </c>
      <c r="D30" s="17">
        <v>240</v>
      </c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69"/>
      <c r="B31" s="70"/>
      <c r="C31" s="55">
        <f t="shared" si="5"/>
        <v>182</v>
      </c>
      <c r="D31" s="17"/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183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184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185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186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187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1190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39795.160000000003</v>
      </c>
      <c r="C38" s="62" t="s">
        <v>43</v>
      </c>
      <c r="D38" s="63">
        <f>D14+D26-D37</f>
        <v>149</v>
      </c>
      <c r="E38" s="63">
        <f t="shared" ref="E38:T38" si="7">E14+E26-E37</f>
        <v>10311</v>
      </c>
      <c r="F38" s="64">
        <f t="shared" si="7"/>
        <v>3.2000000000380169E-2</v>
      </c>
      <c r="G38" s="64">
        <f t="shared" si="7"/>
        <v>0</v>
      </c>
      <c r="H38" s="64">
        <f t="shared" si="7"/>
        <v>106030.93000000002</v>
      </c>
      <c r="I38" s="64">
        <f t="shared" si="7"/>
        <v>165.29899999999907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35906.950000000012</v>
      </c>
      <c r="M38" s="64">
        <f t="shared" si="7"/>
        <v>23395</v>
      </c>
      <c r="N38" s="64">
        <f t="shared" si="7"/>
        <v>16986.329999999813</v>
      </c>
      <c r="O38" s="64">
        <f t="shared" si="7"/>
        <v>0</v>
      </c>
      <c r="P38" s="64">
        <f t="shared" si="7"/>
        <v>5940</v>
      </c>
      <c r="Q38" s="64">
        <f t="shared" si="7"/>
        <v>33428.070000000036</v>
      </c>
      <c r="R38" s="64">
        <f t="shared" si="7"/>
        <v>178</v>
      </c>
      <c r="S38" s="64">
        <f t="shared" si="7"/>
        <v>60292</v>
      </c>
      <c r="T38" s="64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:T39"/>
  <sheetViews>
    <sheetView rightToLeft="1" workbookViewId="0">
      <selection activeCell="Y6" sqref="Y6"/>
    </sheetView>
  </sheetViews>
  <sheetFormatPr defaultRowHeight="15" x14ac:dyDescent="0.25"/>
  <cols>
    <col min="1" max="1" width="26.28515625" customWidth="1"/>
    <col min="2" max="2" width="27.28515625" bestFit="1" customWidth="1"/>
    <col min="3" max="3" width="6.7109375" customWidth="1"/>
    <col min="4" max="5" width="9" style="65"/>
    <col min="8" max="8" width="9.42578125" bestFit="1" customWidth="1"/>
    <col min="13" max="13" width="9.5703125" bestFit="1" customWidth="1"/>
    <col min="14" max="14" width="10.7109375" bestFit="1" customWidth="1"/>
    <col min="16" max="16" width="9.5703125" bestFit="1" customWidth="1"/>
  </cols>
  <sheetData>
    <row r="1" spans="1:20" x14ac:dyDescent="0.25">
      <c r="A1" s="1">
        <v>27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192</v>
      </c>
      <c r="D4" s="13">
        <f>'[2]26'!D38</f>
        <v>149</v>
      </c>
      <c r="E4" s="13">
        <f>'[2]26'!E38</f>
        <v>10311</v>
      </c>
      <c r="F4" s="67">
        <f>'[2]26'!F38</f>
        <v>3.2000000000380169E-2</v>
      </c>
      <c r="G4" s="67">
        <f>'[2]26'!G38</f>
        <v>0</v>
      </c>
      <c r="H4" s="67">
        <f>'[2]26'!H38</f>
        <v>106030.93000000002</v>
      </c>
      <c r="I4" s="67">
        <f>'[2]26'!I38</f>
        <v>165.29899999999907</v>
      </c>
      <c r="J4" s="67">
        <f>'[2]26'!J38</f>
        <v>567.0699999999963</v>
      </c>
      <c r="K4" s="67">
        <f>'[2]26'!K38</f>
        <v>1</v>
      </c>
      <c r="L4" s="67">
        <f>'[2]26'!L38</f>
        <v>35906.950000000012</v>
      </c>
      <c r="M4" s="67">
        <f>'[2]26'!M38</f>
        <v>23395</v>
      </c>
      <c r="N4" s="67">
        <f>'[2]26'!N38</f>
        <v>16986.329999999813</v>
      </c>
      <c r="O4" s="67">
        <f>'[2]26'!O38</f>
        <v>0</v>
      </c>
      <c r="P4" s="67">
        <f>'[2]26'!P38</f>
        <v>5940</v>
      </c>
      <c r="Q4" s="67">
        <f>'[2]26'!Q38</f>
        <v>33428.070000000036</v>
      </c>
      <c r="R4" s="67">
        <f>'[2]26'!R38</f>
        <v>178</v>
      </c>
      <c r="S4" s="67">
        <f>'[2]26'!S38</f>
        <v>60292</v>
      </c>
      <c r="T4" s="67">
        <f>'[2]26'!T38</f>
        <v>8943.9000000000233</v>
      </c>
    </row>
    <row r="5" spans="1:20" x14ac:dyDescent="0.25">
      <c r="A5" s="69"/>
      <c r="B5" s="16" t="s">
        <v>46</v>
      </c>
      <c r="C5" s="6">
        <f>C4+1</f>
        <v>193</v>
      </c>
      <c r="D5" s="17"/>
      <c r="E5" s="18"/>
      <c r="F5" s="19"/>
      <c r="G5" s="19"/>
      <c r="H5" s="20"/>
      <c r="I5" s="20"/>
      <c r="J5" s="20"/>
      <c r="K5" s="20"/>
      <c r="L5" s="21"/>
      <c r="M5" s="78">
        <v>4170</v>
      </c>
      <c r="N5" s="20"/>
      <c r="O5" s="21"/>
      <c r="P5" s="78"/>
      <c r="Q5" s="20"/>
      <c r="R5" s="21"/>
      <c r="S5" s="23"/>
      <c r="T5" s="21"/>
    </row>
    <row r="6" spans="1:20" x14ac:dyDescent="0.25">
      <c r="A6" s="69"/>
      <c r="B6" s="16" t="s">
        <v>47</v>
      </c>
      <c r="C6" s="6">
        <f t="shared" ref="C6:C13" si="0">C5+1</f>
        <v>194</v>
      </c>
      <c r="D6" s="17"/>
      <c r="E6" s="18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1095</v>
      </c>
      <c r="Q6" s="20"/>
      <c r="R6" s="21"/>
      <c r="S6" s="23"/>
      <c r="T6" s="21"/>
    </row>
    <row r="7" spans="1:20" x14ac:dyDescent="0.25">
      <c r="A7" s="69"/>
      <c r="B7" s="70"/>
      <c r="C7" s="6">
        <f t="shared" si="0"/>
        <v>195</v>
      </c>
      <c r="D7" s="17"/>
      <c r="E7" s="18"/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69"/>
      <c r="B8" s="70"/>
      <c r="C8" s="6">
        <f t="shared" si="0"/>
        <v>196</v>
      </c>
      <c r="D8" s="17"/>
      <c r="E8" s="18"/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197</v>
      </c>
      <c r="D9" s="17"/>
      <c r="E9" s="18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198</v>
      </c>
      <c r="D10" s="17"/>
      <c r="E10" s="18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199</v>
      </c>
      <c r="D11" s="17"/>
      <c r="E11" s="18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200</v>
      </c>
      <c r="D12" s="17"/>
      <c r="E12" s="18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69"/>
      <c r="B13" s="70"/>
      <c r="C13" s="6">
        <f t="shared" si="0"/>
        <v>201</v>
      </c>
      <c r="D13" s="24"/>
      <c r="E13" s="25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>SUM(D4:D13)</f>
        <v>149</v>
      </c>
      <c r="E14" s="32">
        <f t="shared" ref="E14:M14" si="1">SUM(E4:E13)</f>
        <v>10311</v>
      </c>
      <c r="F14" s="33">
        <f t="shared" si="1"/>
        <v>3.2000000000380169E-2</v>
      </c>
      <c r="G14" s="33">
        <f t="shared" si="1"/>
        <v>0</v>
      </c>
      <c r="H14" s="33">
        <f t="shared" si="1"/>
        <v>106030.93000000002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35906.950000000012</v>
      </c>
      <c r="M14" s="32">
        <f t="shared" si="1"/>
        <v>27565</v>
      </c>
      <c r="N14" s="33">
        <f>SUM(N4:N13)</f>
        <v>16986.329999999813</v>
      </c>
      <c r="O14" s="33">
        <f t="shared" ref="O14:T14" si="2">SUM(O4:O13)</f>
        <v>0</v>
      </c>
      <c r="P14" s="32">
        <f t="shared" si="2"/>
        <v>7035</v>
      </c>
      <c r="Q14" s="33">
        <f t="shared" si="2"/>
        <v>33428.070000000036</v>
      </c>
      <c r="R14" s="33">
        <f t="shared" si="2"/>
        <v>178</v>
      </c>
      <c r="S14" s="33">
        <f t="shared" si="2"/>
        <v>60292</v>
      </c>
      <c r="T14" s="33">
        <f t="shared" si="2"/>
        <v>8943.9000000000233</v>
      </c>
    </row>
    <row r="15" spans="1:20" x14ac:dyDescent="0.25">
      <c r="A15" s="35" t="s">
        <v>31</v>
      </c>
      <c r="B15" s="35" t="s">
        <v>32</v>
      </c>
      <c r="C15" s="36">
        <v>61</v>
      </c>
      <c r="D15" s="37"/>
      <c r="E15" s="38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69"/>
      <c r="B16" s="70"/>
      <c r="C16" s="36">
        <f>C15+1</f>
        <v>62</v>
      </c>
      <c r="D16" s="17"/>
      <c r="E16" s="18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69"/>
      <c r="B17" s="70"/>
      <c r="C17" s="36">
        <f t="shared" ref="C17:C25" si="3">C16+1</f>
        <v>63</v>
      </c>
      <c r="D17" s="17"/>
      <c r="E17" s="18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69"/>
      <c r="B18" s="70"/>
      <c r="C18" s="36">
        <f t="shared" si="3"/>
        <v>64</v>
      </c>
      <c r="D18" s="17"/>
      <c r="E18" s="18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69"/>
      <c r="B19" s="70"/>
      <c r="C19" s="36">
        <f t="shared" si="3"/>
        <v>65</v>
      </c>
      <c r="D19" s="17"/>
      <c r="E19" s="18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69"/>
      <c r="B20" s="70"/>
      <c r="C20" s="36">
        <f t="shared" si="3"/>
        <v>66</v>
      </c>
      <c r="D20" s="17"/>
      <c r="E20" s="18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69"/>
      <c r="B21" s="70"/>
      <c r="C21" s="36">
        <f t="shared" si="3"/>
        <v>67</v>
      </c>
      <c r="D21" s="17"/>
      <c r="E21" s="18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69"/>
      <c r="B22" s="70"/>
      <c r="C22" s="36">
        <f t="shared" si="3"/>
        <v>68</v>
      </c>
      <c r="D22" s="17"/>
      <c r="E22" s="18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69"/>
      <c r="B23" s="70"/>
      <c r="C23" s="36">
        <f t="shared" si="3"/>
        <v>69</v>
      </c>
      <c r="D23" s="17"/>
      <c r="E23" s="18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69"/>
      <c r="B24" s="70"/>
      <c r="C24" s="36">
        <f t="shared" si="3"/>
        <v>70</v>
      </c>
      <c r="D24" s="17"/>
      <c r="E24" s="18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71"/>
      <c r="B25" s="72"/>
      <c r="C25" s="36">
        <f t="shared" si="3"/>
        <v>71</v>
      </c>
      <c r="D25" s="24"/>
      <c r="E25" s="25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7" t="s">
        <v>35</v>
      </c>
      <c r="B27" s="148"/>
      <c r="C27" s="48">
        <v>181</v>
      </c>
      <c r="D27" s="49"/>
      <c r="E27" s="50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 t="s">
        <v>192</v>
      </c>
      <c r="B28" s="70" t="s">
        <v>193</v>
      </c>
      <c r="C28" s="55">
        <f>C27+1</f>
        <v>182</v>
      </c>
      <c r="D28" s="17"/>
      <c r="E28" s="18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>
        <v>4500</v>
      </c>
      <c r="R28" s="21"/>
      <c r="S28" s="23"/>
      <c r="T28" s="21"/>
    </row>
    <row r="29" spans="1:20" x14ac:dyDescent="0.25">
      <c r="A29" s="69" t="s">
        <v>194</v>
      </c>
      <c r="B29" s="70" t="s">
        <v>195</v>
      </c>
      <c r="C29" s="55">
        <f t="shared" ref="C29:C37" si="5">C28+1</f>
        <v>183</v>
      </c>
      <c r="D29" s="17"/>
      <c r="E29" s="18"/>
      <c r="F29" s="19"/>
      <c r="G29" s="19"/>
      <c r="H29" s="20">
        <v>107769</v>
      </c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69"/>
      <c r="B30" s="70"/>
      <c r="C30" s="55">
        <f t="shared" si="5"/>
        <v>184</v>
      </c>
      <c r="D30" s="17"/>
      <c r="E30" s="18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69"/>
      <c r="B31" s="70"/>
      <c r="C31" s="55">
        <f t="shared" si="5"/>
        <v>185</v>
      </c>
      <c r="D31" s="17"/>
      <c r="E31" s="18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186</v>
      </c>
      <c r="D32" s="17"/>
      <c r="E32" s="18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187</v>
      </c>
      <c r="D33" s="17"/>
      <c r="E33" s="18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188</v>
      </c>
      <c r="D34" s="17"/>
      <c r="E34" s="18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189</v>
      </c>
      <c r="D35" s="17"/>
      <c r="E35" s="18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190</v>
      </c>
      <c r="D36" s="17"/>
      <c r="E36" s="18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69"/>
      <c r="B37" s="70"/>
      <c r="C37" s="55">
        <f t="shared" si="5"/>
        <v>191</v>
      </c>
      <c r="D37" s="17"/>
      <c r="E37" s="18"/>
      <c r="F37" s="19"/>
      <c r="G37" s="19"/>
      <c r="H37" s="20"/>
      <c r="I37" s="20"/>
      <c r="J37" s="20"/>
      <c r="K37" s="20"/>
      <c r="L37" s="21"/>
      <c r="M37" s="78"/>
      <c r="N37" s="20"/>
      <c r="O37" s="21"/>
      <c r="P37" s="78"/>
      <c r="Q37" s="20"/>
      <c r="R37" s="21"/>
      <c r="S37" s="23"/>
      <c r="T37" s="21"/>
    </row>
    <row r="38" spans="1:20" x14ac:dyDescent="0.25">
      <c r="A38" s="56"/>
      <c r="B38" s="57"/>
      <c r="C38" s="55"/>
      <c r="D38" s="58">
        <f>SUM(D27:D37)</f>
        <v>0</v>
      </c>
      <c r="E38" s="58">
        <f t="shared" ref="E38:T38" si="6">SUM(E27:E37)</f>
        <v>0</v>
      </c>
      <c r="F38" s="59">
        <f t="shared" si="6"/>
        <v>0</v>
      </c>
      <c r="G38" s="59">
        <f t="shared" si="6"/>
        <v>0</v>
      </c>
      <c r="H38" s="59">
        <f t="shared" si="6"/>
        <v>107769</v>
      </c>
      <c r="I38" s="59">
        <f t="shared" si="6"/>
        <v>0</v>
      </c>
      <c r="J38" s="59">
        <f t="shared" si="6"/>
        <v>0</v>
      </c>
      <c r="K38" s="59">
        <f t="shared" si="6"/>
        <v>0</v>
      </c>
      <c r="L38" s="59">
        <f t="shared" si="6"/>
        <v>0</v>
      </c>
      <c r="M38" s="59">
        <f t="shared" si="6"/>
        <v>0</v>
      </c>
      <c r="N38" s="59">
        <f t="shared" si="6"/>
        <v>0</v>
      </c>
      <c r="O38" s="59">
        <f t="shared" si="6"/>
        <v>0</v>
      </c>
      <c r="P38" s="59">
        <f t="shared" si="6"/>
        <v>0</v>
      </c>
      <c r="Q38" s="59">
        <f t="shared" si="6"/>
        <v>4500</v>
      </c>
      <c r="R38" s="59">
        <f t="shared" si="6"/>
        <v>0</v>
      </c>
      <c r="S38" s="59">
        <f t="shared" si="6"/>
        <v>0</v>
      </c>
      <c r="T38" s="59">
        <f t="shared" si="6"/>
        <v>0</v>
      </c>
    </row>
    <row r="39" spans="1:20" ht="15.75" thickBot="1" x14ac:dyDescent="0.3">
      <c r="A39" s="60" t="s">
        <v>42</v>
      </c>
      <c r="B39" s="61">
        <f>D39+E39+F39*5+G39*3.5+M39+P39</f>
        <v>45060.160000000003</v>
      </c>
      <c r="C39" s="62" t="s">
        <v>43</v>
      </c>
      <c r="D39" s="63">
        <f>D14+D26-D38</f>
        <v>149</v>
      </c>
      <c r="E39" s="63">
        <f t="shared" ref="E39:T39" si="7">E14+E26-E38</f>
        <v>10311</v>
      </c>
      <c r="F39" s="64">
        <f t="shared" si="7"/>
        <v>3.2000000000380169E-2</v>
      </c>
      <c r="G39" s="64">
        <f t="shared" si="7"/>
        <v>0</v>
      </c>
      <c r="H39" s="64">
        <f t="shared" si="7"/>
        <v>-1738.0699999999779</v>
      </c>
      <c r="I39" s="64">
        <f t="shared" si="7"/>
        <v>165.29899999999907</v>
      </c>
      <c r="J39" s="64">
        <f t="shared" si="7"/>
        <v>567.0699999999963</v>
      </c>
      <c r="K39" s="64">
        <f t="shared" si="7"/>
        <v>1</v>
      </c>
      <c r="L39" s="64">
        <f t="shared" si="7"/>
        <v>35906.950000000012</v>
      </c>
      <c r="M39" s="64">
        <f t="shared" si="7"/>
        <v>27565</v>
      </c>
      <c r="N39" s="64">
        <f t="shared" si="7"/>
        <v>16986.329999999813</v>
      </c>
      <c r="O39" s="64">
        <f t="shared" si="7"/>
        <v>0</v>
      </c>
      <c r="P39" s="64">
        <f t="shared" si="7"/>
        <v>7035</v>
      </c>
      <c r="Q39" s="64">
        <f t="shared" si="7"/>
        <v>28928.070000000036</v>
      </c>
      <c r="R39" s="64">
        <f t="shared" si="7"/>
        <v>178</v>
      </c>
      <c r="S39" s="64">
        <f t="shared" si="7"/>
        <v>60292</v>
      </c>
      <c r="T39" s="64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:T38"/>
  <sheetViews>
    <sheetView rightToLeft="1" workbookViewId="0">
      <selection activeCell="A11" sqref="A11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4" width="9" style="65"/>
    <col min="8" max="8" width="9.42578125" bestFit="1" customWidth="1"/>
    <col min="13" max="13" width="9.5703125" bestFit="1" customWidth="1"/>
    <col min="14" max="14" width="9.42578125" bestFit="1" customWidth="1"/>
    <col min="15" max="15" width="9.85546875" bestFit="1" customWidth="1"/>
    <col min="16" max="16" width="9.5703125" bestFit="1" customWidth="1"/>
    <col min="17" max="17" width="9.42578125" bestFit="1" customWidth="1"/>
  </cols>
  <sheetData>
    <row r="1" spans="1:20" x14ac:dyDescent="0.25">
      <c r="A1" s="1">
        <v>28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2" t="s">
        <v>5</v>
      </c>
      <c r="N2" s="153" t="s">
        <v>6</v>
      </c>
      <c r="O2" s="156"/>
      <c r="P2" s="12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194</v>
      </c>
      <c r="D4" s="13">
        <f>'[2]27'!D39</f>
        <v>149</v>
      </c>
      <c r="E4" s="67">
        <f>'[2]27'!E39</f>
        <v>10311</v>
      </c>
      <c r="F4" s="67">
        <f>'[2]27'!F39</f>
        <v>3.2000000000380169E-2</v>
      </c>
      <c r="G4" s="67">
        <f>'[2]27'!G39</f>
        <v>0</v>
      </c>
      <c r="H4" s="67">
        <f>'[2]27'!H39</f>
        <v>-1738.0699999999779</v>
      </c>
      <c r="I4" s="67">
        <f>'[2]27'!I39</f>
        <v>165.29899999999907</v>
      </c>
      <c r="J4" s="67">
        <f>'[2]27'!J39</f>
        <v>567.0699999999963</v>
      </c>
      <c r="K4" s="67">
        <f>'[2]27'!K39</f>
        <v>1</v>
      </c>
      <c r="L4" s="67">
        <f>'[2]27'!L39</f>
        <v>35906.950000000012</v>
      </c>
      <c r="M4" s="67">
        <f>'[2]27'!M39</f>
        <v>27565</v>
      </c>
      <c r="N4" s="67">
        <f>'[2]27'!N39</f>
        <v>16986.329999999813</v>
      </c>
      <c r="O4" s="67">
        <f>'[2]27'!O39</f>
        <v>0</v>
      </c>
      <c r="P4" s="67">
        <f>'[2]27'!P39</f>
        <v>7035</v>
      </c>
      <c r="Q4" s="67">
        <f>'[2]27'!Q39</f>
        <v>28928.070000000036</v>
      </c>
      <c r="R4" s="67">
        <f>'[2]27'!R39</f>
        <v>178</v>
      </c>
      <c r="S4" s="67">
        <f>'[2]27'!S39</f>
        <v>60292</v>
      </c>
      <c r="T4" s="67">
        <f>'[2]27'!T39</f>
        <v>8943.9000000000233</v>
      </c>
    </row>
    <row r="5" spans="1:20" x14ac:dyDescent="0.25">
      <c r="A5" s="15" t="s">
        <v>196</v>
      </c>
      <c r="B5" s="16" t="s">
        <v>46</v>
      </c>
      <c r="C5" s="6">
        <f>C4+1</f>
        <v>195</v>
      </c>
      <c r="D5" s="17"/>
      <c r="E5" s="19"/>
      <c r="F5" s="19"/>
      <c r="G5" s="19"/>
      <c r="H5" s="20"/>
      <c r="I5" s="20"/>
      <c r="J5" s="20"/>
      <c r="K5" s="20"/>
      <c r="L5" s="21"/>
      <c r="M5" s="78">
        <v>2725</v>
      </c>
      <c r="N5" s="20"/>
      <c r="O5" s="21"/>
      <c r="P5" s="78"/>
      <c r="Q5" s="20"/>
      <c r="R5" s="21"/>
      <c r="S5" s="23"/>
      <c r="T5" s="21"/>
    </row>
    <row r="6" spans="1:20" x14ac:dyDescent="0.25">
      <c r="A6" s="15" t="s">
        <v>196</v>
      </c>
      <c r="B6" s="16" t="s">
        <v>47</v>
      </c>
      <c r="C6" s="6">
        <f t="shared" ref="C6:C13" si="0">C5+1</f>
        <v>196</v>
      </c>
      <c r="D6" s="17"/>
      <c r="E6" s="19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90</v>
      </c>
      <c r="Q6" s="20"/>
      <c r="R6" s="21"/>
      <c r="S6" s="23"/>
      <c r="T6" s="21"/>
    </row>
    <row r="7" spans="1:20" x14ac:dyDescent="0.25">
      <c r="A7" s="15"/>
      <c r="B7" s="16" t="s">
        <v>197</v>
      </c>
      <c r="C7" s="6">
        <f t="shared" si="0"/>
        <v>197</v>
      </c>
      <c r="D7" s="17"/>
      <c r="E7" s="19">
        <v>3045</v>
      </c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 t="s">
        <v>153</v>
      </c>
      <c r="C8" s="6">
        <f t="shared" si="0"/>
        <v>198</v>
      </c>
      <c r="D8" s="17"/>
      <c r="E8" s="19">
        <v>300</v>
      </c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 t="s">
        <v>74</v>
      </c>
      <c r="C9" s="6">
        <f t="shared" si="0"/>
        <v>199</v>
      </c>
      <c r="D9" s="17"/>
      <c r="E9" s="19"/>
      <c r="F9" s="19"/>
      <c r="G9" s="19"/>
      <c r="H9" s="20">
        <v>500</v>
      </c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 t="s">
        <v>74</v>
      </c>
      <c r="C10" s="6">
        <f t="shared" si="0"/>
        <v>200</v>
      </c>
      <c r="D10" s="17"/>
      <c r="E10" s="19"/>
      <c r="F10" s="19"/>
      <c r="G10" s="19"/>
      <c r="H10" s="20">
        <v>2000</v>
      </c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201</v>
      </c>
      <c r="D11" s="17"/>
      <c r="E11" s="19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202</v>
      </c>
      <c r="D12" s="17"/>
      <c r="E12" s="19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203</v>
      </c>
      <c r="D13" s="24"/>
      <c r="E13" s="26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43"/>
      <c r="B14" s="144"/>
      <c r="C14" s="6"/>
      <c r="D14" s="31">
        <f t="shared" ref="D14:T14" si="1">SUM(D4:D13)</f>
        <v>149</v>
      </c>
      <c r="E14" s="32">
        <f t="shared" si="1"/>
        <v>13656</v>
      </c>
      <c r="F14" s="33">
        <f t="shared" si="1"/>
        <v>3.2000000000380169E-2</v>
      </c>
      <c r="G14" s="33">
        <f t="shared" si="1"/>
        <v>0</v>
      </c>
      <c r="H14" s="33">
        <f t="shared" si="1"/>
        <v>761.93000000002212</v>
      </c>
      <c r="I14" s="33">
        <f t="shared" si="1"/>
        <v>165.29899999999907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35906.950000000012</v>
      </c>
      <c r="M14" s="32">
        <f t="shared" si="1"/>
        <v>30290</v>
      </c>
      <c r="N14" s="33">
        <f t="shared" si="1"/>
        <v>16986.329999999813</v>
      </c>
      <c r="O14" s="33">
        <f t="shared" si="1"/>
        <v>0</v>
      </c>
      <c r="P14" s="32">
        <f t="shared" si="1"/>
        <v>7125</v>
      </c>
      <c r="Q14" s="33">
        <f t="shared" si="1"/>
        <v>28928.070000000036</v>
      </c>
      <c r="R14" s="33">
        <f t="shared" si="1"/>
        <v>178</v>
      </c>
      <c r="S14" s="33">
        <f t="shared" si="1"/>
        <v>60292</v>
      </c>
      <c r="T14" s="33">
        <f t="shared" si="1"/>
        <v>8943.9000000000233</v>
      </c>
    </row>
    <row r="15" spans="1:20" x14ac:dyDescent="0.25">
      <c r="A15" s="35" t="s">
        <v>31</v>
      </c>
      <c r="B15" s="35" t="s">
        <v>32</v>
      </c>
      <c r="C15" s="36">
        <v>61</v>
      </c>
      <c r="D15" s="37"/>
      <c r="E15" s="39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62</v>
      </c>
      <c r="D16" s="17"/>
      <c r="E16" s="19"/>
      <c r="F16" s="19"/>
      <c r="G16" s="19"/>
      <c r="H16" s="20"/>
      <c r="I16" s="20"/>
      <c r="J16" s="20"/>
      <c r="K16" s="20"/>
      <c r="L16" s="21"/>
      <c r="M16" s="78">
        <v>-30875</v>
      </c>
      <c r="N16" s="20">
        <v>30875</v>
      </c>
      <c r="O16" s="21"/>
      <c r="P16" s="78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2">C16+1</f>
        <v>63</v>
      </c>
      <c r="D17" s="17"/>
      <c r="E17" s="19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>
        <v>-7125</v>
      </c>
      <c r="Q17" s="20">
        <v>7125</v>
      </c>
      <c r="R17" s="21"/>
      <c r="S17" s="23"/>
      <c r="T17" s="21"/>
    </row>
    <row r="18" spans="1:20" x14ac:dyDescent="0.25">
      <c r="A18" s="15" t="s">
        <v>78</v>
      </c>
      <c r="B18" s="16" t="s">
        <v>10</v>
      </c>
      <c r="C18" s="36">
        <f t="shared" si="2"/>
        <v>64</v>
      </c>
      <c r="D18" s="17">
        <v>5000</v>
      </c>
      <c r="E18" s="19">
        <v>-5000</v>
      </c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2"/>
        <v>65</v>
      </c>
      <c r="D19" s="17"/>
      <c r="E19" s="19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2"/>
        <v>66</v>
      </c>
      <c r="D20" s="17"/>
      <c r="E20" s="19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2"/>
        <v>67</v>
      </c>
      <c r="D21" s="17"/>
      <c r="E21" s="19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2"/>
        <v>68</v>
      </c>
      <c r="D22" s="17"/>
      <c r="E22" s="19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2"/>
        <v>69</v>
      </c>
      <c r="D23" s="17"/>
      <c r="E23" s="19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2"/>
        <v>70</v>
      </c>
      <c r="D24" s="17"/>
      <c r="E24" s="19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2"/>
        <v>71</v>
      </c>
      <c r="D25" s="24"/>
      <c r="E25" s="26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5"/>
      <c r="B26" s="146"/>
      <c r="C26" s="45"/>
      <c r="D26" s="46">
        <f>SUM(D15:D25)</f>
        <v>5000</v>
      </c>
      <c r="E26" s="47">
        <f t="shared" ref="E26:T26" si="3">SUM(E15:E25)</f>
        <v>-5000</v>
      </c>
      <c r="F26" s="47">
        <f t="shared" si="3"/>
        <v>0</v>
      </c>
      <c r="G26" s="47">
        <f t="shared" si="3"/>
        <v>0</v>
      </c>
      <c r="H26" s="47">
        <f t="shared" si="3"/>
        <v>0</v>
      </c>
      <c r="I26" s="47">
        <f t="shared" si="3"/>
        <v>0</v>
      </c>
      <c r="J26" s="47">
        <f t="shared" si="3"/>
        <v>0</v>
      </c>
      <c r="K26" s="47">
        <f t="shared" si="3"/>
        <v>0</v>
      </c>
      <c r="L26" s="47">
        <f t="shared" si="3"/>
        <v>0</v>
      </c>
      <c r="M26" s="47">
        <f t="shared" si="3"/>
        <v>-30875</v>
      </c>
      <c r="N26" s="47">
        <f t="shared" si="3"/>
        <v>30875</v>
      </c>
      <c r="O26" s="47">
        <f t="shared" si="3"/>
        <v>0</v>
      </c>
      <c r="P26" s="47">
        <f t="shared" si="3"/>
        <v>-7125</v>
      </c>
      <c r="Q26" s="47">
        <f t="shared" si="3"/>
        <v>7125</v>
      </c>
      <c r="R26" s="47">
        <f t="shared" si="3"/>
        <v>0</v>
      </c>
      <c r="S26" s="47">
        <f t="shared" si="3"/>
        <v>0</v>
      </c>
      <c r="T26" s="47">
        <f t="shared" si="3"/>
        <v>0</v>
      </c>
    </row>
    <row r="27" spans="1:20" x14ac:dyDescent="0.25">
      <c r="A27" s="147" t="s">
        <v>35</v>
      </c>
      <c r="B27" s="148"/>
      <c r="C27" s="48">
        <v>183</v>
      </c>
      <c r="D27" s="49"/>
      <c r="E27" s="51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108</v>
      </c>
      <c r="B28" s="16" t="s">
        <v>198</v>
      </c>
      <c r="C28" s="55">
        <f>C27+1</f>
        <v>184</v>
      </c>
      <c r="D28" s="17"/>
      <c r="E28" s="19"/>
      <c r="F28" s="19"/>
      <c r="G28" s="19"/>
      <c r="H28" s="20">
        <v>115.84</v>
      </c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5" t="s">
        <v>68</v>
      </c>
      <c r="B29" s="16" t="s">
        <v>69</v>
      </c>
      <c r="C29" s="55">
        <f t="shared" ref="C29:C36" si="4">C28+1</f>
        <v>185</v>
      </c>
      <c r="D29" s="17">
        <v>150</v>
      </c>
      <c r="E29" s="19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 t="s">
        <v>104</v>
      </c>
      <c r="B30" s="16" t="s">
        <v>199</v>
      </c>
      <c r="C30" s="55">
        <f t="shared" si="4"/>
        <v>186</v>
      </c>
      <c r="D30" s="17">
        <v>119</v>
      </c>
      <c r="E30" s="19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4"/>
        <v>187</v>
      </c>
      <c r="D31" s="17"/>
      <c r="E31" s="19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4"/>
        <v>188</v>
      </c>
      <c r="D32" s="17"/>
      <c r="E32" s="19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4"/>
        <v>189</v>
      </c>
      <c r="D33" s="17"/>
      <c r="E33" s="19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4"/>
        <v>190</v>
      </c>
      <c r="D34" s="17"/>
      <c r="E34" s="19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4"/>
        <v>191</v>
      </c>
      <c r="D35" s="17"/>
      <c r="E35" s="19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4"/>
        <v>192</v>
      </c>
      <c r="D36" s="17"/>
      <c r="E36" s="19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269</v>
      </c>
      <c r="E37" s="59">
        <f t="shared" ref="E37:T37" si="5">SUM(E27:E36)</f>
        <v>0</v>
      </c>
      <c r="F37" s="59">
        <f t="shared" si="5"/>
        <v>0</v>
      </c>
      <c r="G37" s="59">
        <f t="shared" si="5"/>
        <v>0</v>
      </c>
      <c r="H37" s="59">
        <f t="shared" si="5"/>
        <v>115.84</v>
      </c>
      <c r="I37" s="59">
        <f t="shared" si="5"/>
        <v>0</v>
      </c>
      <c r="J37" s="59">
        <f t="shared" si="5"/>
        <v>0</v>
      </c>
      <c r="K37" s="59">
        <f t="shared" si="5"/>
        <v>0</v>
      </c>
      <c r="L37" s="59">
        <f t="shared" si="5"/>
        <v>0</v>
      </c>
      <c r="M37" s="59">
        <f t="shared" si="5"/>
        <v>0</v>
      </c>
      <c r="N37" s="59">
        <f t="shared" si="5"/>
        <v>0</v>
      </c>
      <c r="O37" s="59">
        <f t="shared" si="5"/>
        <v>0</v>
      </c>
      <c r="P37" s="59">
        <f t="shared" si="5"/>
        <v>0</v>
      </c>
      <c r="Q37" s="59">
        <f t="shared" si="5"/>
        <v>0</v>
      </c>
      <c r="R37" s="59">
        <f t="shared" si="5"/>
        <v>0</v>
      </c>
      <c r="S37" s="59">
        <f t="shared" si="5"/>
        <v>0</v>
      </c>
      <c r="T37" s="59">
        <f t="shared" si="5"/>
        <v>0</v>
      </c>
    </row>
    <row r="38" spans="1:20" ht="15.75" thickBot="1" x14ac:dyDescent="0.3">
      <c r="A38" s="60" t="s">
        <v>42</v>
      </c>
      <c r="B38" s="61">
        <f>D38+E38+F38*5+G38*3.5+M38+P38</f>
        <v>12951.160000000002</v>
      </c>
      <c r="C38" s="62" t="s">
        <v>43</v>
      </c>
      <c r="D38" s="63">
        <f>D14+D26-D37</f>
        <v>4880</v>
      </c>
      <c r="E38" s="64">
        <f t="shared" ref="E38:T38" si="6">E14+E26-E37</f>
        <v>8656</v>
      </c>
      <c r="F38" s="64">
        <f t="shared" si="6"/>
        <v>3.2000000000380169E-2</v>
      </c>
      <c r="G38" s="64">
        <f t="shared" si="6"/>
        <v>0</v>
      </c>
      <c r="H38" s="64">
        <f t="shared" si="6"/>
        <v>646.09000000002209</v>
      </c>
      <c r="I38" s="64">
        <f t="shared" si="6"/>
        <v>165.29899999999907</v>
      </c>
      <c r="J38" s="64">
        <f t="shared" si="6"/>
        <v>567.0699999999963</v>
      </c>
      <c r="K38" s="64">
        <f t="shared" si="6"/>
        <v>1</v>
      </c>
      <c r="L38" s="64">
        <f t="shared" si="6"/>
        <v>35906.950000000012</v>
      </c>
      <c r="M38" s="64">
        <f t="shared" si="6"/>
        <v>-585</v>
      </c>
      <c r="N38" s="64">
        <f t="shared" si="6"/>
        <v>47861.329999999813</v>
      </c>
      <c r="O38" s="64">
        <f t="shared" si="6"/>
        <v>0</v>
      </c>
      <c r="P38" s="64">
        <f t="shared" si="6"/>
        <v>0</v>
      </c>
      <c r="Q38" s="64">
        <f t="shared" si="6"/>
        <v>36053.070000000036</v>
      </c>
      <c r="R38" s="64">
        <f t="shared" si="6"/>
        <v>178</v>
      </c>
      <c r="S38" s="64">
        <f t="shared" si="6"/>
        <v>60292</v>
      </c>
      <c r="T38" s="64">
        <f t="shared" si="6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:T40"/>
  <sheetViews>
    <sheetView rightToLeft="1" tabSelected="1" workbookViewId="0">
      <selection activeCell="K33" sqref="K3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29</v>
      </c>
      <c r="B1" s="2">
        <f>'[2]1'!B1</f>
        <v>2</v>
      </c>
      <c r="C1" s="3">
        <v>2024</v>
      </c>
      <c r="D1" s="149" t="s">
        <v>0</v>
      </c>
      <c r="E1" s="150"/>
      <c r="F1" s="150"/>
      <c r="G1" s="150"/>
      <c r="H1" s="150"/>
      <c r="I1" s="150"/>
      <c r="J1" s="150"/>
      <c r="K1" s="150"/>
      <c r="L1" s="151"/>
      <c r="M1" s="152" t="s">
        <v>1</v>
      </c>
      <c r="N1" s="150"/>
      <c r="O1" s="151"/>
      <c r="P1" s="152" t="s">
        <v>2</v>
      </c>
      <c r="Q1" s="150"/>
      <c r="R1" s="151"/>
      <c r="S1" s="1" t="s">
        <v>3</v>
      </c>
      <c r="T1" s="3" t="s">
        <v>4</v>
      </c>
    </row>
    <row r="2" spans="1:20" x14ac:dyDescent="0.25">
      <c r="A2" s="143">
        <f>'[2]1'!A2:B2</f>
        <v>2024</v>
      </c>
      <c r="B2" s="144"/>
      <c r="C2" s="6"/>
      <c r="D2" s="144" t="s">
        <v>5</v>
      </c>
      <c r="E2" s="153"/>
      <c r="F2" s="153"/>
      <c r="G2" s="153"/>
      <c r="H2" s="153" t="s">
        <v>6</v>
      </c>
      <c r="I2" s="153"/>
      <c r="J2" s="153"/>
      <c r="K2" s="153"/>
      <c r="L2" s="156"/>
      <c r="M2" s="10" t="s">
        <v>5</v>
      </c>
      <c r="N2" s="153" t="s">
        <v>6</v>
      </c>
      <c r="O2" s="156"/>
      <c r="P2" s="10" t="s">
        <v>5</v>
      </c>
      <c r="Q2" s="153" t="s">
        <v>6</v>
      </c>
      <c r="R2" s="156"/>
      <c r="S2" s="155" t="s">
        <v>5</v>
      </c>
      <c r="T2" s="15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200</v>
      </c>
      <c r="D4" s="13">
        <f>'[2]28'!D38</f>
        <v>4880</v>
      </c>
      <c r="E4" s="13">
        <f>'[2]28'!E38</f>
        <v>8656</v>
      </c>
      <c r="F4" s="67">
        <f>'[2]28'!F38</f>
        <v>3.2000000000380169E-2</v>
      </c>
      <c r="G4" s="67">
        <f>'[2]28'!G38</f>
        <v>0</v>
      </c>
      <c r="H4" s="67">
        <f>'[2]28'!H38</f>
        <v>646.09000000002209</v>
      </c>
      <c r="I4" s="67">
        <f>'[2]28'!I38</f>
        <v>165.29899999999907</v>
      </c>
      <c r="J4" s="67">
        <f>'[2]28'!J38</f>
        <v>567.0699999999963</v>
      </c>
      <c r="K4" s="67">
        <f>'[2]28'!K38</f>
        <v>1</v>
      </c>
      <c r="L4" s="67">
        <f>'[2]28'!L38</f>
        <v>35906.950000000012</v>
      </c>
      <c r="M4" s="13">
        <f>'[2]28'!M38</f>
        <v>-585</v>
      </c>
      <c r="N4" s="67">
        <f>'[2]28'!N38</f>
        <v>47861.329999999813</v>
      </c>
      <c r="O4" s="67">
        <f>'[2]28'!O38</f>
        <v>0</v>
      </c>
      <c r="P4" s="13">
        <f>'[2]28'!P38</f>
        <v>0</v>
      </c>
      <c r="Q4" s="67">
        <f>'[2]28'!Q38</f>
        <v>36053.070000000036</v>
      </c>
      <c r="R4" s="67">
        <f>'[2]28'!R38</f>
        <v>178</v>
      </c>
      <c r="S4" s="67">
        <f>'[2]28'!S38</f>
        <v>60292</v>
      </c>
      <c r="T4" s="67">
        <f>'[2]28'!T38</f>
        <v>8943.9000000000233</v>
      </c>
    </row>
    <row r="5" spans="1:20" x14ac:dyDescent="0.25">
      <c r="A5" s="15"/>
      <c r="B5" s="16" t="s">
        <v>46</v>
      </c>
      <c r="C5" s="6">
        <f>C4+1</f>
        <v>201</v>
      </c>
      <c r="D5" s="17"/>
      <c r="E5" s="18"/>
      <c r="F5" s="19"/>
      <c r="G5" s="19"/>
      <c r="H5" s="20"/>
      <c r="I5" s="20"/>
      <c r="J5" s="20"/>
      <c r="K5" s="20"/>
      <c r="L5" s="21"/>
      <c r="M5" s="22">
        <v>4310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5" si="0">C5+1</f>
        <v>202</v>
      </c>
      <c r="D6" s="17"/>
      <c r="E6" s="18"/>
      <c r="F6" s="19"/>
      <c r="G6" s="19"/>
      <c r="H6" s="20"/>
      <c r="I6" s="20"/>
      <c r="J6" s="20"/>
      <c r="K6" s="20"/>
      <c r="L6" s="21"/>
      <c r="M6" s="22">
        <v>4118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203</v>
      </c>
      <c r="D7" s="17"/>
      <c r="E7" s="18"/>
      <c r="F7" s="19"/>
      <c r="G7" s="19"/>
      <c r="H7" s="20"/>
      <c r="I7" s="20"/>
      <c r="J7" s="20"/>
      <c r="K7" s="20"/>
      <c r="L7" s="21"/>
      <c r="M7" s="22">
        <v>100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204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800</v>
      </c>
      <c r="Q8" s="20"/>
      <c r="R8" s="21"/>
      <c r="S8" s="23"/>
      <c r="T8" s="21"/>
    </row>
    <row r="9" spans="1:20" x14ac:dyDescent="0.25">
      <c r="A9" s="15"/>
      <c r="B9" s="16" t="s">
        <v>200</v>
      </c>
      <c r="C9" s="6">
        <f t="shared" si="0"/>
        <v>205</v>
      </c>
      <c r="D9" s="17"/>
      <c r="E9" s="18">
        <v>70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112</v>
      </c>
      <c r="C10" s="6">
        <f t="shared" si="0"/>
        <v>206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>
        <v>0</v>
      </c>
      <c r="P10" s="22"/>
      <c r="Q10" s="20"/>
      <c r="R10" s="21"/>
      <c r="S10" s="23"/>
      <c r="T10" s="21"/>
    </row>
    <row r="11" spans="1:20" x14ac:dyDescent="0.25">
      <c r="A11" s="15" t="s">
        <v>201</v>
      </c>
      <c r="B11" s="16" t="s">
        <v>46</v>
      </c>
      <c r="C11" s="6">
        <f t="shared" si="0"/>
        <v>207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>
        <v>46494</v>
      </c>
      <c r="P11" s="22"/>
      <c r="Q11" s="20"/>
      <c r="R11" s="21"/>
      <c r="S11" s="23"/>
      <c r="T11" s="21"/>
    </row>
    <row r="12" spans="1:20" x14ac:dyDescent="0.25">
      <c r="A12" s="15" t="s">
        <v>201</v>
      </c>
      <c r="B12" s="16" t="s">
        <v>47</v>
      </c>
      <c r="C12" s="6">
        <f t="shared" si="0"/>
        <v>208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>
        <v>44304</v>
      </c>
      <c r="S12" s="23"/>
      <c r="T12" s="21"/>
    </row>
    <row r="13" spans="1:20" x14ac:dyDescent="0.25">
      <c r="A13" s="15"/>
      <c r="B13" s="16" t="s">
        <v>46</v>
      </c>
      <c r="C13" s="6">
        <f t="shared" si="0"/>
        <v>209</v>
      </c>
      <c r="D13" s="17"/>
      <c r="E13" s="18"/>
      <c r="F13" s="19"/>
      <c r="G13" s="19"/>
      <c r="H13" s="20"/>
      <c r="I13" s="20"/>
      <c r="J13" s="20"/>
      <c r="K13" s="20"/>
      <c r="L13" s="21"/>
      <c r="M13" s="22">
        <v>4255</v>
      </c>
      <c r="N13" s="20"/>
      <c r="O13" s="21"/>
      <c r="P13" s="22"/>
      <c r="Q13" s="20"/>
      <c r="R13" s="21"/>
      <c r="S13" s="23"/>
      <c r="T13" s="21"/>
    </row>
    <row r="14" spans="1:20" x14ac:dyDescent="0.25">
      <c r="A14" s="15"/>
      <c r="B14" s="16" t="s">
        <v>46</v>
      </c>
      <c r="C14" s="6">
        <f t="shared" si="0"/>
        <v>210</v>
      </c>
      <c r="D14" s="17"/>
      <c r="E14" s="18"/>
      <c r="F14" s="19"/>
      <c r="G14" s="19"/>
      <c r="H14" s="20"/>
      <c r="I14" s="20"/>
      <c r="J14" s="20"/>
      <c r="K14" s="20"/>
      <c r="L14" s="21"/>
      <c r="M14" s="22">
        <v>1030</v>
      </c>
      <c r="N14" s="20"/>
      <c r="O14" s="21"/>
      <c r="P14" s="22"/>
      <c r="Q14" s="20"/>
      <c r="R14" s="21"/>
      <c r="S14" s="23"/>
      <c r="T14" s="21"/>
    </row>
    <row r="15" spans="1:20" ht="15.75" thickBot="1" x14ac:dyDescent="0.3">
      <c r="A15" s="15"/>
      <c r="B15" s="16" t="s">
        <v>47</v>
      </c>
      <c r="C15" s="6">
        <f t="shared" si="0"/>
        <v>211</v>
      </c>
      <c r="D15" s="24"/>
      <c r="E15" s="25"/>
      <c r="F15" s="26"/>
      <c r="G15" s="26"/>
      <c r="H15" s="27"/>
      <c r="I15" s="27"/>
      <c r="J15" s="27"/>
      <c r="K15" s="27"/>
      <c r="L15" s="28"/>
      <c r="M15" s="29"/>
      <c r="N15" s="27"/>
      <c r="O15" s="28"/>
      <c r="P15" s="29">
        <v>827</v>
      </c>
      <c r="Q15" s="27"/>
      <c r="R15" s="28"/>
      <c r="S15" s="30"/>
      <c r="T15" s="28"/>
    </row>
    <row r="16" spans="1:20" ht="15.75" thickBot="1" x14ac:dyDescent="0.3">
      <c r="A16" s="143"/>
      <c r="B16" s="144"/>
      <c r="C16" s="6"/>
      <c r="D16" s="31">
        <f>SUM(D4:D15)</f>
        <v>4880</v>
      </c>
      <c r="E16" s="32">
        <f t="shared" ref="E16:M16" si="1">SUM(E4:E15)</f>
        <v>8726</v>
      </c>
      <c r="F16" s="33">
        <f t="shared" si="1"/>
        <v>3.2000000000380169E-2</v>
      </c>
      <c r="G16" s="33">
        <f t="shared" si="1"/>
        <v>0</v>
      </c>
      <c r="H16" s="33">
        <f t="shared" si="1"/>
        <v>646.09000000002209</v>
      </c>
      <c r="I16" s="33">
        <f t="shared" si="1"/>
        <v>165.29899999999907</v>
      </c>
      <c r="J16" s="33">
        <f t="shared" si="1"/>
        <v>567.0699999999963</v>
      </c>
      <c r="K16" s="33">
        <f t="shared" si="1"/>
        <v>1</v>
      </c>
      <c r="L16" s="34">
        <f t="shared" si="1"/>
        <v>35906.950000000012</v>
      </c>
      <c r="M16" s="32">
        <f t="shared" si="1"/>
        <v>13228</v>
      </c>
      <c r="N16" s="33">
        <f>SUM(N4:N15)</f>
        <v>47861.329999999813</v>
      </c>
      <c r="O16" s="33">
        <f t="shared" ref="O16:T16" si="2">SUM(O4:O15)</f>
        <v>46494</v>
      </c>
      <c r="P16" s="32">
        <f t="shared" si="2"/>
        <v>1627</v>
      </c>
      <c r="Q16" s="33">
        <f t="shared" si="2"/>
        <v>36053.070000000036</v>
      </c>
      <c r="R16" s="33">
        <f t="shared" si="2"/>
        <v>44482</v>
      </c>
      <c r="S16" s="33">
        <f t="shared" si="2"/>
        <v>60292</v>
      </c>
      <c r="T16" s="33">
        <f t="shared" si="2"/>
        <v>8943.9000000000233</v>
      </c>
    </row>
    <row r="17" spans="1:20" x14ac:dyDescent="0.25">
      <c r="A17" s="35" t="s">
        <v>31</v>
      </c>
      <c r="B17" s="35" t="s">
        <v>32</v>
      </c>
      <c r="C17" s="36">
        <v>64</v>
      </c>
      <c r="D17" s="37"/>
      <c r="E17" s="38"/>
      <c r="F17" s="39"/>
      <c r="G17" s="39"/>
      <c r="H17" s="39"/>
      <c r="I17" s="39"/>
      <c r="J17" s="39"/>
      <c r="K17" s="39"/>
      <c r="L17" s="40"/>
      <c r="M17" s="41"/>
      <c r="N17" s="39"/>
      <c r="O17" s="40"/>
      <c r="P17" s="41"/>
      <c r="Q17" s="39"/>
      <c r="R17" s="40"/>
      <c r="S17" s="42"/>
      <c r="T17" s="40"/>
    </row>
    <row r="18" spans="1:20" x14ac:dyDescent="0.25">
      <c r="A18" s="15"/>
      <c r="B18" s="16" t="s">
        <v>110</v>
      </c>
      <c r="C18" s="36">
        <f>C17+1</f>
        <v>65</v>
      </c>
      <c r="D18" s="17"/>
      <c r="E18" s="18">
        <v>700</v>
      </c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 t="s">
        <v>202</v>
      </c>
      <c r="C19" s="36">
        <f t="shared" ref="C19:C27" si="3">C18+1</f>
        <v>66</v>
      </c>
      <c r="D19" s="17"/>
      <c r="E19" s="18"/>
      <c r="F19" s="19">
        <v>50</v>
      </c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67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68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69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70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71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x14ac:dyDescent="0.25">
      <c r="A25" s="15"/>
      <c r="B25" s="16"/>
      <c r="C25" s="36">
        <f t="shared" si="3"/>
        <v>72</v>
      </c>
      <c r="D25" s="17"/>
      <c r="E25" s="18"/>
      <c r="F25" s="19"/>
      <c r="G25" s="19"/>
      <c r="H25" s="20"/>
      <c r="I25" s="20"/>
      <c r="J25" s="20"/>
      <c r="K25" s="20"/>
      <c r="L25" s="21"/>
      <c r="M25" s="22"/>
      <c r="N25" s="20"/>
      <c r="O25" s="21"/>
      <c r="P25" s="22"/>
      <c r="Q25" s="20"/>
      <c r="R25" s="21"/>
      <c r="S25" s="23"/>
      <c r="T25" s="21"/>
    </row>
    <row r="26" spans="1:20" x14ac:dyDescent="0.25">
      <c r="A26" s="15"/>
      <c r="B26" s="16"/>
      <c r="C26" s="36">
        <f t="shared" si="3"/>
        <v>73</v>
      </c>
      <c r="D26" s="17"/>
      <c r="E26" s="18"/>
      <c r="F26" s="19"/>
      <c r="G26" s="19"/>
      <c r="H26" s="20"/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/>
      <c r="T26" s="21"/>
    </row>
    <row r="27" spans="1:20" ht="15.75" thickBot="1" x14ac:dyDescent="0.3">
      <c r="A27" s="43"/>
      <c r="B27" s="44"/>
      <c r="C27" s="36">
        <f t="shared" si="3"/>
        <v>74</v>
      </c>
      <c r="D27" s="24"/>
      <c r="E27" s="25"/>
      <c r="F27" s="26"/>
      <c r="G27" s="26"/>
      <c r="H27" s="27"/>
      <c r="I27" s="27"/>
      <c r="J27" s="27"/>
      <c r="K27" s="27"/>
      <c r="L27" s="28"/>
      <c r="M27" s="29"/>
      <c r="N27" s="27"/>
      <c r="O27" s="28"/>
      <c r="P27" s="29"/>
      <c r="Q27" s="27"/>
      <c r="R27" s="28"/>
      <c r="S27" s="30"/>
      <c r="T27" s="28"/>
    </row>
    <row r="28" spans="1:20" ht="15.75" thickBot="1" x14ac:dyDescent="0.3">
      <c r="A28" s="145"/>
      <c r="B28" s="146"/>
      <c r="C28" s="45"/>
      <c r="D28" s="46">
        <f>SUM(D17:D27)</f>
        <v>0</v>
      </c>
      <c r="E28" s="46">
        <f t="shared" ref="E28:T28" si="4">SUM(E17:E27)</f>
        <v>700</v>
      </c>
      <c r="F28" s="47">
        <f t="shared" si="4"/>
        <v>50</v>
      </c>
      <c r="G28" s="47">
        <f t="shared" si="4"/>
        <v>0</v>
      </c>
      <c r="H28" s="47">
        <f t="shared" si="4"/>
        <v>0</v>
      </c>
      <c r="I28" s="47">
        <f t="shared" si="4"/>
        <v>0</v>
      </c>
      <c r="J28" s="47">
        <f t="shared" si="4"/>
        <v>0</v>
      </c>
      <c r="K28" s="47">
        <f t="shared" si="4"/>
        <v>0</v>
      </c>
      <c r="L28" s="47">
        <f t="shared" si="4"/>
        <v>0</v>
      </c>
      <c r="M28" s="46">
        <f t="shared" si="4"/>
        <v>0</v>
      </c>
      <c r="N28" s="47">
        <f t="shared" si="4"/>
        <v>0</v>
      </c>
      <c r="O28" s="47">
        <f t="shared" si="4"/>
        <v>0</v>
      </c>
      <c r="P28" s="46">
        <f t="shared" si="4"/>
        <v>0</v>
      </c>
      <c r="Q28" s="47">
        <f t="shared" si="4"/>
        <v>0</v>
      </c>
      <c r="R28" s="47">
        <f t="shared" si="4"/>
        <v>0</v>
      </c>
      <c r="S28" s="47">
        <f t="shared" si="4"/>
        <v>0</v>
      </c>
      <c r="T28" s="47">
        <f t="shared" si="4"/>
        <v>0</v>
      </c>
    </row>
    <row r="29" spans="1:20" x14ac:dyDescent="0.25">
      <c r="A29" s="147" t="s">
        <v>35</v>
      </c>
      <c r="B29" s="148"/>
      <c r="C29" s="48">
        <v>186</v>
      </c>
      <c r="D29" s="49"/>
      <c r="E29" s="50"/>
      <c r="F29" s="51"/>
      <c r="G29" s="51"/>
      <c r="H29" s="51"/>
      <c r="I29" s="51"/>
      <c r="J29" s="51"/>
      <c r="K29" s="51"/>
      <c r="L29" s="52"/>
      <c r="M29" s="53"/>
      <c r="N29" s="51"/>
      <c r="O29" s="52"/>
      <c r="P29" s="53"/>
      <c r="Q29" s="51"/>
      <c r="R29" s="52"/>
      <c r="S29" s="54"/>
      <c r="T29" s="52"/>
    </row>
    <row r="30" spans="1:20" x14ac:dyDescent="0.25">
      <c r="A30" s="15" t="s">
        <v>70</v>
      </c>
      <c r="B30" s="68" t="s">
        <v>71</v>
      </c>
      <c r="C30" s="55">
        <f>C29+1</f>
        <v>187</v>
      </c>
      <c r="D30" s="17"/>
      <c r="E30" s="18"/>
      <c r="F30" s="19"/>
      <c r="G30" s="19"/>
      <c r="H30" s="20"/>
      <c r="I30" s="20"/>
      <c r="J30" s="20"/>
      <c r="K30" s="20"/>
      <c r="L30" s="21"/>
      <c r="M30" s="22">
        <v>70</v>
      </c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70</v>
      </c>
      <c r="B31" s="68" t="s">
        <v>72</v>
      </c>
      <c r="C31" s="55">
        <f t="shared" ref="C31:C38" si="5">C30+1</f>
        <v>188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>
        <v>50</v>
      </c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189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190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191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192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193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5">
        <f t="shared" si="5"/>
        <v>194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/>
      <c r="B38" s="16"/>
      <c r="C38" s="55">
        <f t="shared" si="5"/>
        <v>195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56"/>
      <c r="B39" s="57"/>
      <c r="C39" s="55"/>
      <c r="D39" s="58">
        <f>SUM(D29:D38)</f>
        <v>0</v>
      </c>
      <c r="E39" s="58">
        <f t="shared" ref="E39:T39" si="6">SUM(E29:E38)</f>
        <v>0</v>
      </c>
      <c r="F39" s="59">
        <f t="shared" si="6"/>
        <v>0</v>
      </c>
      <c r="G39" s="59">
        <f t="shared" si="6"/>
        <v>0</v>
      </c>
      <c r="H39" s="59">
        <f t="shared" si="6"/>
        <v>0</v>
      </c>
      <c r="I39" s="59">
        <f t="shared" si="6"/>
        <v>0</v>
      </c>
      <c r="J39" s="59">
        <f t="shared" si="6"/>
        <v>0</v>
      </c>
      <c r="K39" s="59">
        <f t="shared" si="6"/>
        <v>0</v>
      </c>
      <c r="L39" s="59">
        <f t="shared" si="6"/>
        <v>0</v>
      </c>
      <c r="M39" s="58">
        <f t="shared" si="6"/>
        <v>70</v>
      </c>
      <c r="N39" s="59">
        <f t="shared" si="6"/>
        <v>0</v>
      </c>
      <c r="O39" s="59">
        <f t="shared" si="6"/>
        <v>0</v>
      </c>
      <c r="P39" s="58">
        <f t="shared" si="6"/>
        <v>50</v>
      </c>
      <c r="Q39" s="59">
        <f t="shared" si="6"/>
        <v>0</v>
      </c>
      <c r="R39" s="59">
        <f t="shared" si="6"/>
        <v>0</v>
      </c>
      <c r="S39" s="59">
        <f t="shared" si="6"/>
        <v>0</v>
      </c>
      <c r="T39" s="59">
        <f t="shared" si="6"/>
        <v>0</v>
      </c>
    </row>
    <row r="40" spans="1:20" ht="15.75" thickBot="1" x14ac:dyDescent="0.3">
      <c r="A40" s="60" t="s">
        <v>42</v>
      </c>
      <c r="B40" s="61">
        <f>D40+E40+F40*5+G40*3.5+M40+P40</f>
        <v>29291.160000000003</v>
      </c>
      <c r="C40" s="62" t="s">
        <v>43</v>
      </c>
      <c r="D40" s="63">
        <f>D16+D28-D39</f>
        <v>4880</v>
      </c>
      <c r="E40" s="63">
        <f t="shared" ref="E40:T40" si="7">E16+E28-E39</f>
        <v>9426</v>
      </c>
      <c r="F40" s="64">
        <f t="shared" si="7"/>
        <v>50.03200000000038</v>
      </c>
      <c r="G40" s="64">
        <f t="shared" si="7"/>
        <v>0</v>
      </c>
      <c r="H40" s="64">
        <f t="shared" si="7"/>
        <v>646.09000000002209</v>
      </c>
      <c r="I40" s="64">
        <f t="shared" si="7"/>
        <v>165.29899999999907</v>
      </c>
      <c r="J40" s="64">
        <f t="shared" si="7"/>
        <v>567.0699999999963</v>
      </c>
      <c r="K40" s="64">
        <f t="shared" si="7"/>
        <v>1</v>
      </c>
      <c r="L40" s="64">
        <f t="shared" si="7"/>
        <v>35906.950000000012</v>
      </c>
      <c r="M40" s="63">
        <f t="shared" si="7"/>
        <v>13158</v>
      </c>
      <c r="N40" s="64">
        <f t="shared" si="7"/>
        <v>47861.329999999813</v>
      </c>
      <c r="O40" s="64">
        <f t="shared" si="7"/>
        <v>46494</v>
      </c>
      <c r="P40" s="63">
        <f t="shared" si="7"/>
        <v>1577</v>
      </c>
      <c r="Q40" s="64">
        <f t="shared" si="7"/>
        <v>36053.070000000036</v>
      </c>
      <c r="R40" s="64">
        <f t="shared" si="7"/>
        <v>44482</v>
      </c>
      <c r="S40" s="64">
        <f t="shared" si="7"/>
        <v>60292</v>
      </c>
      <c r="T40" s="64">
        <f t="shared" si="7"/>
        <v>8943.9000000000233</v>
      </c>
    </row>
  </sheetData>
  <mergeCells count="12">
    <mergeCell ref="S2:T2"/>
    <mergeCell ref="A16:B16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2024-03-10T06:22:07Z</dcterms:modified>
</cp:coreProperties>
</file>