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47C121E9-0947-4539-8E7F-047C2473445A}" xr6:coauthVersionLast="47" xr6:coauthVersionMax="47" xr10:uidLastSave="{00000000-0000-0000-0000-000000000000}"/>
  <bookViews>
    <workbookView xWindow="-120" yWindow="-120" windowWidth="29040" windowHeight="15840" tabRatio="867" activeTab="30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4" i="31" l="1"/>
  <c r="S44" i="31"/>
  <c r="R44" i="31"/>
  <c r="Q44" i="31"/>
  <c r="P44" i="31"/>
  <c r="O44" i="31"/>
  <c r="N44" i="31"/>
  <c r="M44" i="31"/>
  <c r="L44" i="31"/>
  <c r="K44" i="31"/>
  <c r="J44" i="31"/>
  <c r="I44" i="31"/>
  <c r="H44" i="31"/>
  <c r="G44" i="31"/>
  <c r="F44" i="31"/>
  <c r="E44" i="31"/>
  <c r="D44" i="31"/>
  <c r="C35" i="31"/>
  <c r="C36" i="31" s="1"/>
  <c r="C37" i="31" s="1"/>
  <c r="C38" i="31" s="1"/>
  <c r="C39" i="31" s="1"/>
  <c r="C40" i="31" s="1"/>
  <c r="C41" i="31" s="1"/>
  <c r="C42" i="31" s="1"/>
  <c r="C43" i="31" s="1"/>
  <c r="T33" i="31"/>
  <c r="S33" i="31"/>
  <c r="R33" i="31"/>
  <c r="Q33" i="31"/>
  <c r="P33" i="31"/>
  <c r="O33" i="31"/>
  <c r="N33" i="31"/>
  <c r="M33" i="31"/>
  <c r="L33" i="31"/>
  <c r="K33" i="31"/>
  <c r="J33" i="31"/>
  <c r="I33" i="31"/>
  <c r="H33" i="31"/>
  <c r="G33" i="31"/>
  <c r="F33" i="31"/>
  <c r="E33" i="31"/>
  <c r="D33" i="31"/>
  <c r="C23" i="31"/>
  <c r="C24" i="31" s="1"/>
  <c r="C25" i="31" s="1"/>
  <c r="C26" i="31" s="1"/>
  <c r="C27" i="31" s="1"/>
  <c r="C28" i="31" s="1"/>
  <c r="C29" i="31" s="1"/>
  <c r="C30" i="31" s="1"/>
  <c r="C31" i="31" s="1"/>
  <c r="C32" i="31" s="1"/>
  <c r="N21" i="31"/>
  <c r="N45" i="31" s="1"/>
  <c r="L21" i="31"/>
  <c r="L45" i="31" s="1"/>
  <c r="H21" i="31"/>
  <c r="H45" i="31" s="1"/>
  <c r="C5" i="31"/>
  <c r="C6" i="31" s="1"/>
  <c r="C7" i="31" s="1"/>
  <c r="C8" i="31" s="1"/>
  <c r="C9" i="31" s="1"/>
  <c r="C10" i="31" s="1"/>
  <c r="C11" i="31" s="1"/>
  <c r="C12" i="31" s="1"/>
  <c r="C13" i="31" s="1"/>
  <c r="C14" i="31" s="1"/>
  <c r="C15" i="31" s="1"/>
  <c r="C16" i="31" s="1"/>
  <c r="C17" i="31" s="1"/>
  <c r="C18" i="31" s="1"/>
  <c r="C19" i="31" s="1"/>
  <c r="C20" i="31" s="1"/>
  <c r="T4" i="31"/>
  <c r="T21" i="31" s="1"/>
  <c r="T45" i="31" s="1"/>
  <c r="S4" i="31"/>
  <c r="S21" i="31" s="1"/>
  <c r="S45" i="31" s="1"/>
  <c r="R4" i="31"/>
  <c r="R21" i="31" s="1"/>
  <c r="R45" i="31" s="1"/>
  <c r="Q4" i="31"/>
  <c r="Q21" i="31" s="1"/>
  <c r="Q45" i="31" s="1"/>
  <c r="P4" i="31"/>
  <c r="P21" i="31" s="1"/>
  <c r="P45" i="31" s="1"/>
  <c r="O4" i="31"/>
  <c r="O21" i="31" s="1"/>
  <c r="O45" i="31" s="1"/>
  <c r="N4" i="31"/>
  <c r="M4" i="31"/>
  <c r="M21" i="31" s="1"/>
  <c r="M45" i="31" s="1"/>
  <c r="L4" i="31"/>
  <c r="K4" i="31"/>
  <c r="K21" i="31" s="1"/>
  <c r="K45" i="31" s="1"/>
  <c r="J4" i="31"/>
  <c r="J21" i="31" s="1"/>
  <c r="J45" i="31" s="1"/>
  <c r="I4" i="31"/>
  <c r="I21" i="31" s="1"/>
  <c r="I45" i="31" s="1"/>
  <c r="H4" i="31"/>
  <c r="G4" i="31"/>
  <c r="G21" i="31" s="1"/>
  <c r="G45" i="31" s="1"/>
  <c r="F4" i="31"/>
  <c r="F21" i="31" s="1"/>
  <c r="F45" i="31" s="1"/>
  <c r="E4" i="31"/>
  <c r="E21" i="31" s="1"/>
  <c r="E45" i="31" s="1"/>
  <c r="D4" i="31"/>
  <c r="D21" i="31" s="1"/>
  <c r="D45" i="31" s="1"/>
  <c r="A2" i="31"/>
  <c r="B1" i="31"/>
  <c r="T38" i="30"/>
  <c r="S38" i="30"/>
  <c r="R38" i="30"/>
  <c r="Q38" i="30"/>
  <c r="P38" i="30"/>
  <c r="O38" i="30"/>
  <c r="N38" i="30"/>
  <c r="M38" i="30"/>
  <c r="L38" i="30"/>
  <c r="K38" i="30"/>
  <c r="J38" i="30"/>
  <c r="I38" i="30"/>
  <c r="H38" i="30"/>
  <c r="G38" i="30"/>
  <c r="F38" i="30"/>
  <c r="E38" i="30"/>
  <c r="D38" i="30"/>
  <c r="C28" i="30"/>
  <c r="C29" i="30" s="1"/>
  <c r="C30" i="30" s="1"/>
  <c r="C31" i="30" s="1"/>
  <c r="C32" i="30" s="1"/>
  <c r="C33" i="30" s="1"/>
  <c r="C34" i="30" s="1"/>
  <c r="C35" i="30" s="1"/>
  <c r="C36" i="30" s="1"/>
  <c r="C37" i="30" s="1"/>
  <c r="T26" i="30"/>
  <c r="S26" i="30"/>
  <c r="R26" i="30"/>
  <c r="Q26" i="30"/>
  <c r="P26" i="30"/>
  <c r="O26" i="30"/>
  <c r="N26" i="30"/>
  <c r="M26" i="30"/>
  <c r="L26" i="30"/>
  <c r="K26" i="30"/>
  <c r="J26" i="30"/>
  <c r="I26" i="30"/>
  <c r="H26" i="30"/>
  <c r="G26" i="30"/>
  <c r="F26" i="30"/>
  <c r="E26" i="30"/>
  <c r="D26" i="30"/>
  <c r="C17" i="30"/>
  <c r="C18" i="30" s="1"/>
  <c r="C19" i="30" s="1"/>
  <c r="C20" i="30" s="1"/>
  <c r="C21" i="30" s="1"/>
  <c r="C22" i="30" s="1"/>
  <c r="C23" i="30" s="1"/>
  <c r="C24" i="30" s="1"/>
  <c r="C25" i="30" s="1"/>
  <c r="C16" i="30"/>
  <c r="M14" i="30"/>
  <c r="M39" i="30" s="1"/>
  <c r="L14" i="30"/>
  <c r="L39" i="30" s="1"/>
  <c r="K14" i="30"/>
  <c r="K39" i="30" s="1"/>
  <c r="I14" i="30"/>
  <c r="I39" i="30" s="1"/>
  <c r="H14" i="30"/>
  <c r="H39" i="30" s="1"/>
  <c r="C5" i="30"/>
  <c r="C6" i="30" s="1"/>
  <c r="C7" i="30" s="1"/>
  <c r="C8" i="30" s="1"/>
  <c r="C9" i="30" s="1"/>
  <c r="C10" i="30" s="1"/>
  <c r="C11" i="30" s="1"/>
  <c r="C12" i="30" s="1"/>
  <c r="C13" i="30" s="1"/>
  <c r="T4" i="30"/>
  <c r="T14" i="30" s="1"/>
  <c r="T39" i="30" s="1"/>
  <c r="S4" i="30"/>
  <c r="S14" i="30" s="1"/>
  <c r="S39" i="30" s="1"/>
  <c r="R4" i="30"/>
  <c r="R14" i="30" s="1"/>
  <c r="R39" i="30" s="1"/>
  <c r="Q4" i="30"/>
  <c r="Q14" i="30" s="1"/>
  <c r="Q39" i="30" s="1"/>
  <c r="P4" i="30"/>
  <c r="P14" i="30" s="1"/>
  <c r="P39" i="30" s="1"/>
  <c r="O4" i="30"/>
  <c r="O14" i="30" s="1"/>
  <c r="O39" i="30" s="1"/>
  <c r="N4" i="30"/>
  <c r="N14" i="30" s="1"/>
  <c r="N39" i="30" s="1"/>
  <c r="M4" i="30"/>
  <c r="L4" i="30"/>
  <c r="K4" i="30"/>
  <c r="J4" i="30"/>
  <c r="J14" i="30" s="1"/>
  <c r="J39" i="30" s="1"/>
  <c r="I4" i="30"/>
  <c r="H4" i="30"/>
  <c r="G4" i="30"/>
  <c r="G14" i="30" s="1"/>
  <c r="G39" i="30" s="1"/>
  <c r="F4" i="30"/>
  <c r="F14" i="30" s="1"/>
  <c r="F39" i="30" s="1"/>
  <c r="E4" i="30"/>
  <c r="E14" i="30" s="1"/>
  <c r="E39" i="30" s="1"/>
  <c r="D4" i="30"/>
  <c r="D14" i="30" s="1"/>
  <c r="D39" i="30" s="1"/>
  <c r="B39" i="30" s="1"/>
  <c r="A2" i="30"/>
  <c r="B1" i="30"/>
  <c r="T37" i="28"/>
  <c r="S37" i="28"/>
  <c r="R37" i="28"/>
  <c r="Q37" i="28"/>
  <c r="P37" i="28"/>
  <c r="O37" i="28"/>
  <c r="N37" i="28"/>
  <c r="M37" i="28"/>
  <c r="L37" i="28"/>
  <c r="K37" i="28"/>
  <c r="J37" i="28"/>
  <c r="I37" i="28"/>
  <c r="H37" i="28"/>
  <c r="G37" i="28"/>
  <c r="F37" i="28"/>
  <c r="E37" i="28"/>
  <c r="D37" i="28"/>
  <c r="C28" i="28"/>
  <c r="C29" i="28" s="1"/>
  <c r="C30" i="28" s="1"/>
  <c r="C31" i="28" s="1"/>
  <c r="C32" i="28" s="1"/>
  <c r="C33" i="28" s="1"/>
  <c r="C34" i="28" s="1"/>
  <c r="C35" i="28" s="1"/>
  <c r="C36" i="28" s="1"/>
  <c r="T26" i="28"/>
  <c r="S26" i="28"/>
  <c r="R26" i="28"/>
  <c r="Q26" i="28"/>
  <c r="P26" i="28"/>
  <c r="O26" i="28"/>
  <c r="N26" i="28"/>
  <c r="M26" i="28"/>
  <c r="L26" i="28"/>
  <c r="K26" i="28"/>
  <c r="J26" i="28"/>
  <c r="I26" i="28"/>
  <c r="H26" i="28"/>
  <c r="G26" i="28"/>
  <c r="F26" i="28"/>
  <c r="E26" i="28"/>
  <c r="D26" i="28"/>
  <c r="C16" i="28"/>
  <c r="C17" i="28" s="1"/>
  <c r="C18" i="28" s="1"/>
  <c r="C19" i="28" s="1"/>
  <c r="C20" i="28" s="1"/>
  <c r="C21" i="28" s="1"/>
  <c r="C22" i="28" s="1"/>
  <c r="C23" i="28" s="1"/>
  <c r="C24" i="28" s="1"/>
  <c r="C25" i="28" s="1"/>
  <c r="N14" i="28"/>
  <c r="N38" i="28" s="1"/>
  <c r="M14" i="28"/>
  <c r="M38" i="28" s="1"/>
  <c r="L14" i="28"/>
  <c r="L38" i="28" s="1"/>
  <c r="C6" i="28"/>
  <c r="C7" i="28" s="1"/>
  <c r="C8" i="28" s="1"/>
  <c r="C9" i="28" s="1"/>
  <c r="C10" i="28" s="1"/>
  <c r="C11" i="28" s="1"/>
  <c r="C12" i="28" s="1"/>
  <c r="C13" i="28" s="1"/>
  <c r="C5" i="28"/>
  <c r="T4" i="28"/>
  <c r="T14" i="28" s="1"/>
  <c r="T38" i="28" s="1"/>
  <c r="S4" i="28"/>
  <c r="S14" i="28" s="1"/>
  <c r="S38" i="28" s="1"/>
  <c r="R4" i="28"/>
  <c r="R14" i="28" s="1"/>
  <c r="R38" i="28" s="1"/>
  <c r="Q4" i="28"/>
  <c r="Q14" i="28" s="1"/>
  <c r="Q38" i="28" s="1"/>
  <c r="P4" i="28"/>
  <c r="P14" i="28" s="1"/>
  <c r="P38" i="28" s="1"/>
  <c r="O4" i="28"/>
  <c r="O14" i="28" s="1"/>
  <c r="O38" i="28" s="1"/>
  <c r="N4" i="28"/>
  <c r="M4" i="28"/>
  <c r="L4" i="28"/>
  <c r="K4" i="28"/>
  <c r="K14" i="28" s="1"/>
  <c r="K38" i="28" s="1"/>
  <c r="J4" i="28"/>
  <c r="J14" i="28" s="1"/>
  <c r="J38" i="28" s="1"/>
  <c r="I4" i="28"/>
  <c r="I14" i="28" s="1"/>
  <c r="I38" i="28" s="1"/>
  <c r="H4" i="28"/>
  <c r="H14" i="28" s="1"/>
  <c r="H38" i="28" s="1"/>
  <c r="G4" i="28"/>
  <c r="G14" i="28" s="1"/>
  <c r="G38" i="28" s="1"/>
  <c r="F4" i="28"/>
  <c r="F14" i="28" s="1"/>
  <c r="F38" i="28" s="1"/>
  <c r="E4" i="28"/>
  <c r="E14" i="28" s="1"/>
  <c r="E38" i="28" s="1"/>
  <c r="D4" i="28"/>
  <c r="D14" i="28" s="1"/>
  <c r="D38" i="28" s="1"/>
  <c r="A2" i="28"/>
  <c r="B1" i="28"/>
  <c r="T39" i="27"/>
  <c r="S39" i="27"/>
  <c r="R39" i="27"/>
  <c r="Q39" i="27"/>
  <c r="P39" i="27"/>
  <c r="O39" i="27"/>
  <c r="N39" i="27"/>
  <c r="M39" i="27"/>
  <c r="L39" i="27"/>
  <c r="K39" i="27"/>
  <c r="J39" i="27"/>
  <c r="I39" i="27"/>
  <c r="H39" i="27"/>
  <c r="G39" i="27"/>
  <c r="F39" i="27"/>
  <c r="E39" i="27"/>
  <c r="D39" i="27"/>
  <c r="C29" i="27"/>
  <c r="C30" i="27" s="1"/>
  <c r="C31" i="27" s="1"/>
  <c r="C32" i="27" s="1"/>
  <c r="C33" i="27" s="1"/>
  <c r="C34" i="27" s="1"/>
  <c r="C35" i="27" s="1"/>
  <c r="C36" i="27" s="1"/>
  <c r="C37" i="27" s="1"/>
  <c r="C38" i="27" s="1"/>
  <c r="T27" i="27"/>
  <c r="S27" i="27"/>
  <c r="R27" i="27"/>
  <c r="Q27" i="27"/>
  <c r="P27" i="27"/>
  <c r="O27" i="27"/>
  <c r="N27" i="27"/>
  <c r="M27" i="27"/>
  <c r="L27" i="27"/>
  <c r="K27" i="27"/>
  <c r="J27" i="27"/>
  <c r="I27" i="27"/>
  <c r="H27" i="27"/>
  <c r="G27" i="27"/>
  <c r="F27" i="27"/>
  <c r="E27" i="27"/>
  <c r="D27" i="27"/>
  <c r="C16" i="27"/>
  <c r="C17" i="27" s="1"/>
  <c r="C18" i="27" s="1"/>
  <c r="C19" i="27" s="1"/>
  <c r="C20" i="27" s="1"/>
  <c r="C21" i="27" s="1"/>
  <c r="C22" i="27" s="1"/>
  <c r="C23" i="27" s="1"/>
  <c r="C24" i="27" s="1"/>
  <c r="C25" i="27" s="1"/>
  <c r="C26" i="27" s="1"/>
  <c r="N14" i="27"/>
  <c r="N40" i="27" s="1"/>
  <c r="C5" i="27"/>
  <c r="C6" i="27" s="1"/>
  <c r="C7" i="27" s="1"/>
  <c r="C8" i="27" s="1"/>
  <c r="C9" i="27" s="1"/>
  <c r="C10" i="27" s="1"/>
  <c r="C11" i="27" s="1"/>
  <c r="C12" i="27" s="1"/>
  <c r="C13" i="27" s="1"/>
  <c r="T4" i="27"/>
  <c r="T14" i="27" s="1"/>
  <c r="T40" i="27" s="1"/>
  <c r="S4" i="27"/>
  <c r="S14" i="27" s="1"/>
  <c r="S40" i="27" s="1"/>
  <c r="R4" i="27"/>
  <c r="R14" i="27" s="1"/>
  <c r="R40" i="27" s="1"/>
  <c r="Q4" i="27"/>
  <c r="Q14" i="27" s="1"/>
  <c r="Q40" i="27" s="1"/>
  <c r="P4" i="27"/>
  <c r="P14" i="27" s="1"/>
  <c r="P40" i="27" s="1"/>
  <c r="O4" i="27"/>
  <c r="O14" i="27" s="1"/>
  <c r="O40" i="27" s="1"/>
  <c r="N4" i="27"/>
  <c r="M4" i="27"/>
  <c r="M14" i="27" s="1"/>
  <c r="M40" i="27" s="1"/>
  <c r="L4" i="27"/>
  <c r="L14" i="27" s="1"/>
  <c r="L40" i="27" s="1"/>
  <c r="K4" i="27"/>
  <c r="K14" i="27" s="1"/>
  <c r="K40" i="27" s="1"/>
  <c r="J4" i="27"/>
  <c r="J14" i="27" s="1"/>
  <c r="J40" i="27" s="1"/>
  <c r="I4" i="27"/>
  <c r="I14" i="27" s="1"/>
  <c r="I40" i="27" s="1"/>
  <c r="H4" i="27"/>
  <c r="H14" i="27" s="1"/>
  <c r="H40" i="27" s="1"/>
  <c r="G4" i="27"/>
  <c r="G14" i="27" s="1"/>
  <c r="G40" i="27" s="1"/>
  <c r="F4" i="27"/>
  <c r="F14" i="27" s="1"/>
  <c r="F40" i="27" s="1"/>
  <c r="E4" i="27"/>
  <c r="E14" i="27" s="1"/>
  <c r="E40" i="27" s="1"/>
  <c r="D4" i="27"/>
  <c r="D14" i="27" s="1"/>
  <c r="D40" i="27" s="1"/>
  <c r="A2" i="27"/>
  <c r="B1" i="27"/>
  <c r="T37" i="26"/>
  <c r="S37" i="26"/>
  <c r="R37" i="26"/>
  <c r="Q37" i="26"/>
  <c r="P37" i="26"/>
  <c r="O37" i="26"/>
  <c r="N37" i="26"/>
  <c r="M37" i="26"/>
  <c r="L37" i="26"/>
  <c r="K37" i="26"/>
  <c r="J37" i="26"/>
  <c r="I37" i="26"/>
  <c r="H37" i="26"/>
  <c r="G37" i="26"/>
  <c r="F37" i="26"/>
  <c r="E37" i="26"/>
  <c r="D37" i="26"/>
  <c r="C28" i="26"/>
  <c r="C29" i="26" s="1"/>
  <c r="C30" i="26" s="1"/>
  <c r="C31" i="26" s="1"/>
  <c r="C32" i="26" s="1"/>
  <c r="C33" i="26" s="1"/>
  <c r="C34" i="26" s="1"/>
  <c r="C35" i="26" s="1"/>
  <c r="C36" i="26" s="1"/>
  <c r="T26" i="26"/>
  <c r="S26" i="26"/>
  <c r="R26" i="26"/>
  <c r="Q26" i="26"/>
  <c r="P26" i="26"/>
  <c r="O26" i="26"/>
  <c r="N26" i="26"/>
  <c r="M26" i="26"/>
  <c r="L26" i="26"/>
  <c r="K26" i="26"/>
  <c r="J26" i="26"/>
  <c r="I26" i="26"/>
  <c r="H26" i="26"/>
  <c r="G26" i="26"/>
  <c r="F26" i="26"/>
  <c r="E26" i="26"/>
  <c r="D26" i="26"/>
  <c r="C16" i="26"/>
  <c r="C17" i="26" s="1"/>
  <c r="C18" i="26" s="1"/>
  <c r="C19" i="26" s="1"/>
  <c r="C20" i="26" s="1"/>
  <c r="C21" i="26" s="1"/>
  <c r="C22" i="26" s="1"/>
  <c r="C23" i="26" s="1"/>
  <c r="C24" i="26" s="1"/>
  <c r="C25" i="26" s="1"/>
  <c r="M14" i="26"/>
  <c r="M38" i="26" s="1"/>
  <c r="L14" i="26"/>
  <c r="L38" i="26" s="1"/>
  <c r="C6" i="26"/>
  <c r="C7" i="26" s="1"/>
  <c r="C8" i="26" s="1"/>
  <c r="C9" i="26" s="1"/>
  <c r="C10" i="26" s="1"/>
  <c r="C11" i="26" s="1"/>
  <c r="C12" i="26" s="1"/>
  <c r="C13" i="26" s="1"/>
  <c r="C5" i="26"/>
  <c r="T4" i="26"/>
  <c r="T14" i="26" s="1"/>
  <c r="T38" i="26" s="1"/>
  <c r="S4" i="26"/>
  <c r="S14" i="26" s="1"/>
  <c r="S38" i="26" s="1"/>
  <c r="R4" i="26"/>
  <c r="R14" i="26" s="1"/>
  <c r="R38" i="26" s="1"/>
  <c r="Q4" i="26"/>
  <c r="Q14" i="26" s="1"/>
  <c r="Q38" i="26" s="1"/>
  <c r="P4" i="26"/>
  <c r="P14" i="26" s="1"/>
  <c r="P38" i="26" s="1"/>
  <c r="O4" i="26"/>
  <c r="O14" i="26" s="1"/>
  <c r="O38" i="26" s="1"/>
  <c r="N4" i="26"/>
  <c r="N14" i="26" s="1"/>
  <c r="N38" i="26" s="1"/>
  <c r="M4" i="26"/>
  <c r="L4" i="26"/>
  <c r="K4" i="26"/>
  <c r="K14" i="26" s="1"/>
  <c r="K38" i="26" s="1"/>
  <c r="J4" i="26"/>
  <c r="J14" i="26" s="1"/>
  <c r="J38" i="26" s="1"/>
  <c r="I4" i="26"/>
  <c r="I14" i="26" s="1"/>
  <c r="I38" i="26" s="1"/>
  <c r="H4" i="26"/>
  <c r="H14" i="26" s="1"/>
  <c r="H38" i="26" s="1"/>
  <c r="G4" i="26"/>
  <c r="G14" i="26" s="1"/>
  <c r="G38" i="26" s="1"/>
  <c r="F4" i="26"/>
  <c r="F14" i="26" s="1"/>
  <c r="F38" i="26" s="1"/>
  <c r="E4" i="26"/>
  <c r="E14" i="26" s="1"/>
  <c r="E38" i="26" s="1"/>
  <c r="D4" i="26"/>
  <c r="D14" i="26" s="1"/>
  <c r="D38" i="26" s="1"/>
  <c r="B38" i="26" s="1"/>
  <c r="A2" i="26"/>
  <c r="B1" i="26"/>
  <c r="T37" i="32"/>
  <c r="S37" i="32"/>
  <c r="R37" i="32"/>
  <c r="Q37" i="32"/>
  <c r="P37" i="32"/>
  <c r="O37" i="32"/>
  <c r="N37" i="32"/>
  <c r="M37" i="32"/>
  <c r="L37" i="32"/>
  <c r="K37" i="32"/>
  <c r="J37" i="32"/>
  <c r="I37" i="32"/>
  <c r="H37" i="32"/>
  <c r="G37" i="32"/>
  <c r="F37" i="32"/>
  <c r="E37" i="32"/>
  <c r="D37" i="32"/>
  <c r="C28" i="32"/>
  <c r="C29" i="32" s="1"/>
  <c r="C30" i="32" s="1"/>
  <c r="C31" i="32" s="1"/>
  <c r="C32" i="32" s="1"/>
  <c r="C33" i="32" s="1"/>
  <c r="C34" i="32" s="1"/>
  <c r="C35" i="32" s="1"/>
  <c r="C36" i="32" s="1"/>
  <c r="T26" i="32"/>
  <c r="S26" i="32"/>
  <c r="R26" i="32"/>
  <c r="Q26" i="32"/>
  <c r="P26" i="32"/>
  <c r="O26" i="32"/>
  <c r="N26" i="32"/>
  <c r="M26" i="32"/>
  <c r="L26" i="32"/>
  <c r="K26" i="32"/>
  <c r="J26" i="32"/>
  <c r="I26" i="32"/>
  <c r="H26" i="32"/>
  <c r="G26" i="32"/>
  <c r="F26" i="32"/>
  <c r="E26" i="32"/>
  <c r="D26" i="32"/>
  <c r="C16" i="32"/>
  <c r="C17" i="32" s="1"/>
  <c r="C18" i="32" s="1"/>
  <c r="C19" i="32" s="1"/>
  <c r="C20" i="32" s="1"/>
  <c r="C21" i="32" s="1"/>
  <c r="C22" i="32" s="1"/>
  <c r="C23" i="32" s="1"/>
  <c r="C24" i="32" s="1"/>
  <c r="C25" i="32" s="1"/>
  <c r="P14" i="32"/>
  <c r="P38" i="32" s="1"/>
  <c r="O14" i="32"/>
  <c r="O38" i="32" s="1"/>
  <c r="N14" i="32"/>
  <c r="N38" i="32" s="1"/>
  <c r="M14" i="32"/>
  <c r="M38" i="32" s="1"/>
  <c r="L14" i="32"/>
  <c r="L38" i="32" s="1"/>
  <c r="C6" i="32"/>
  <c r="C7" i="32" s="1"/>
  <c r="C8" i="32" s="1"/>
  <c r="C9" i="32" s="1"/>
  <c r="C10" i="32" s="1"/>
  <c r="C11" i="32" s="1"/>
  <c r="C12" i="32" s="1"/>
  <c r="C13" i="32" s="1"/>
  <c r="C5" i="32"/>
  <c r="T4" i="32"/>
  <c r="T14" i="32" s="1"/>
  <c r="T38" i="32" s="1"/>
  <c r="S4" i="32"/>
  <c r="S14" i="32" s="1"/>
  <c r="S38" i="32" s="1"/>
  <c r="R4" i="32"/>
  <c r="R14" i="32" s="1"/>
  <c r="R38" i="32" s="1"/>
  <c r="Q4" i="32"/>
  <c r="Q14" i="32" s="1"/>
  <c r="Q38" i="32" s="1"/>
  <c r="P4" i="32"/>
  <c r="O4" i="32"/>
  <c r="N4" i="32"/>
  <c r="M4" i="32"/>
  <c r="L4" i="32"/>
  <c r="K4" i="32"/>
  <c r="K14" i="32" s="1"/>
  <c r="K38" i="32" s="1"/>
  <c r="J4" i="32"/>
  <c r="J14" i="32" s="1"/>
  <c r="J38" i="32" s="1"/>
  <c r="I4" i="32"/>
  <c r="I14" i="32" s="1"/>
  <c r="I38" i="32" s="1"/>
  <c r="H4" i="32"/>
  <c r="H14" i="32" s="1"/>
  <c r="H38" i="32" s="1"/>
  <c r="G4" i="32"/>
  <c r="G14" i="32" s="1"/>
  <c r="G38" i="32" s="1"/>
  <c r="F4" i="32"/>
  <c r="F14" i="32" s="1"/>
  <c r="F38" i="32" s="1"/>
  <c r="E4" i="32"/>
  <c r="E14" i="32" s="1"/>
  <c r="E38" i="32" s="1"/>
  <c r="D4" i="32"/>
  <c r="D14" i="32" s="1"/>
  <c r="D38" i="32" s="1"/>
  <c r="B38" i="32" s="1"/>
  <c r="A2" i="32"/>
  <c r="B1" i="32"/>
  <c r="T37" i="25"/>
  <c r="S37" i="25"/>
  <c r="R37" i="25"/>
  <c r="Q37" i="25"/>
  <c r="P37" i="25"/>
  <c r="O37" i="25"/>
  <c r="N37" i="25"/>
  <c r="M37" i="25"/>
  <c r="L37" i="25"/>
  <c r="K37" i="25"/>
  <c r="J37" i="25"/>
  <c r="I37" i="25"/>
  <c r="H37" i="25"/>
  <c r="G37" i="25"/>
  <c r="F37" i="25"/>
  <c r="E37" i="25"/>
  <c r="D37" i="25"/>
  <c r="C28" i="25"/>
  <c r="C29" i="25" s="1"/>
  <c r="C30" i="25" s="1"/>
  <c r="C31" i="25" s="1"/>
  <c r="C32" i="25" s="1"/>
  <c r="C33" i="25" s="1"/>
  <c r="C34" i="25" s="1"/>
  <c r="C35" i="25" s="1"/>
  <c r="C36" i="25" s="1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16" i="25"/>
  <c r="C17" i="25" s="1"/>
  <c r="C18" i="25" s="1"/>
  <c r="C19" i="25" s="1"/>
  <c r="C20" i="25" s="1"/>
  <c r="C21" i="25" s="1"/>
  <c r="C22" i="25" s="1"/>
  <c r="C23" i="25" s="1"/>
  <c r="C24" i="25" s="1"/>
  <c r="C25" i="25" s="1"/>
  <c r="R14" i="25"/>
  <c r="R38" i="25" s="1"/>
  <c r="Q14" i="25"/>
  <c r="Q38" i="25" s="1"/>
  <c r="P14" i="25"/>
  <c r="P38" i="25" s="1"/>
  <c r="O14" i="25"/>
  <c r="O38" i="25" s="1"/>
  <c r="N14" i="25"/>
  <c r="N38" i="25" s="1"/>
  <c r="M14" i="25"/>
  <c r="M38" i="25" s="1"/>
  <c r="L14" i="25"/>
  <c r="L38" i="25" s="1"/>
  <c r="C6" i="25"/>
  <c r="C7" i="25" s="1"/>
  <c r="C8" i="25" s="1"/>
  <c r="C9" i="25" s="1"/>
  <c r="C10" i="25" s="1"/>
  <c r="C11" i="25" s="1"/>
  <c r="C12" i="25" s="1"/>
  <c r="C13" i="25" s="1"/>
  <c r="C5" i="25"/>
  <c r="T4" i="25"/>
  <c r="T14" i="25" s="1"/>
  <c r="T38" i="25" s="1"/>
  <c r="S4" i="25"/>
  <c r="S14" i="25" s="1"/>
  <c r="S38" i="25" s="1"/>
  <c r="R4" i="25"/>
  <c r="Q4" i="25"/>
  <c r="P4" i="25"/>
  <c r="O4" i="25"/>
  <c r="N4" i="25"/>
  <c r="M4" i="25"/>
  <c r="L4" i="25"/>
  <c r="K4" i="25"/>
  <c r="K14" i="25" s="1"/>
  <c r="K38" i="25" s="1"/>
  <c r="J4" i="25"/>
  <c r="J14" i="25" s="1"/>
  <c r="J38" i="25" s="1"/>
  <c r="I4" i="25"/>
  <c r="I14" i="25" s="1"/>
  <c r="I38" i="25" s="1"/>
  <c r="H4" i="25"/>
  <c r="H14" i="25" s="1"/>
  <c r="H38" i="25" s="1"/>
  <c r="G4" i="25"/>
  <c r="G14" i="25" s="1"/>
  <c r="G38" i="25" s="1"/>
  <c r="F4" i="25"/>
  <c r="F14" i="25" s="1"/>
  <c r="F38" i="25" s="1"/>
  <c r="E4" i="25"/>
  <c r="E14" i="25" s="1"/>
  <c r="E38" i="25" s="1"/>
  <c r="D4" i="25"/>
  <c r="D14" i="25" s="1"/>
  <c r="D38" i="25" s="1"/>
  <c r="B38" i="25" s="1"/>
  <c r="A2" i="25"/>
  <c r="B1" i="25"/>
  <c r="B45" i="31" l="1"/>
  <c r="B38" i="28"/>
  <c r="B40" i="27"/>
  <c r="T39" i="23" l="1"/>
  <c r="S39" i="23"/>
  <c r="R39" i="23"/>
  <c r="Q39" i="23"/>
  <c r="P39" i="23"/>
  <c r="O39" i="23"/>
  <c r="N39" i="23"/>
  <c r="M39" i="23"/>
  <c r="L39" i="23"/>
  <c r="K39" i="23"/>
  <c r="J39" i="23"/>
  <c r="I39" i="23"/>
  <c r="H39" i="23"/>
  <c r="G39" i="23"/>
  <c r="F39" i="23"/>
  <c r="E39" i="23"/>
  <c r="D39" i="23"/>
  <c r="C28" i="23"/>
  <c r="C29" i="23" s="1"/>
  <c r="C30" i="23" s="1"/>
  <c r="C31" i="23" s="1"/>
  <c r="C32" i="23" s="1"/>
  <c r="C33" i="23" s="1"/>
  <c r="C34" i="23" s="1"/>
  <c r="C35" i="23" s="1"/>
  <c r="C36" i="23" s="1"/>
  <c r="C37" i="23" s="1"/>
  <c r="C38" i="23" s="1"/>
  <c r="T26" i="23"/>
  <c r="S26" i="23"/>
  <c r="R26" i="23"/>
  <c r="Q26" i="23"/>
  <c r="P26" i="23"/>
  <c r="O26" i="23"/>
  <c r="N26" i="23"/>
  <c r="M26" i="23"/>
  <c r="L26" i="23"/>
  <c r="K26" i="23"/>
  <c r="J26" i="23"/>
  <c r="I26" i="23"/>
  <c r="H26" i="23"/>
  <c r="G26" i="23"/>
  <c r="F26" i="23"/>
  <c r="E26" i="23"/>
  <c r="D26" i="23"/>
  <c r="C16" i="23"/>
  <c r="C17" i="23" s="1"/>
  <c r="C18" i="23" s="1"/>
  <c r="C19" i="23" s="1"/>
  <c r="C20" i="23" s="1"/>
  <c r="C21" i="23" s="1"/>
  <c r="C22" i="23" s="1"/>
  <c r="C23" i="23" s="1"/>
  <c r="C24" i="23" s="1"/>
  <c r="C25" i="23" s="1"/>
  <c r="P14" i="23"/>
  <c r="P40" i="23" s="1"/>
  <c r="C5" i="23"/>
  <c r="C6" i="23" s="1"/>
  <c r="C7" i="23" s="1"/>
  <c r="C8" i="23" s="1"/>
  <c r="C9" i="23" s="1"/>
  <c r="C10" i="23" s="1"/>
  <c r="C11" i="23" s="1"/>
  <c r="C12" i="23" s="1"/>
  <c r="C13" i="23" s="1"/>
  <c r="T4" i="23"/>
  <c r="T14" i="23" s="1"/>
  <c r="T40" i="23" s="1"/>
  <c r="S4" i="23"/>
  <c r="S14" i="23" s="1"/>
  <c r="S40" i="23" s="1"/>
  <c r="R4" i="23"/>
  <c r="R14" i="23" s="1"/>
  <c r="R40" i="23" s="1"/>
  <c r="Q4" i="23"/>
  <c r="Q14" i="23" s="1"/>
  <c r="Q40" i="23" s="1"/>
  <c r="P4" i="23"/>
  <c r="O4" i="23"/>
  <c r="O14" i="23" s="1"/>
  <c r="O40" i="23" s="1"/>
  <c r="N4" i="23"/>
  <c r="N14" i="23" s="1"/>
  <c r="N40" i="23" s="1"/>
  <c r="M4" i="23"/>
  <c r="M14" i="23" s="1"/>
  <c r="M40" i="23" s="1"/>
  <c r="L4" i="23"/>
  <c r="L14" i="23" s="1"/>
  <c r="L40" i="23" s="1"/>
  <c r="K4" i="23"/>
  <c r="K14" i="23" s="1"/>
  <c r="K40" i="23" s="1"/>
  <c r="J4" i="23"/>
  <c r="J14" i="23" s="1"/>
  <c r="J40" i="23" s="1"/>
  <c r="I4" i="23"/>
  <c r="I14" i="23" s="1"/>
  <c r="I40" i="23" s="1"/>
  <c r="H4" i="23"/>
  <c r="H14" i="23" s="1"/>
  <c r="H40" i="23" s="1"/>
  <c r="G4" i="23"/>
  <c r="G14" i="23" s="1"/>
  <c r="G40" i="23" s="1"/>
  <c r="F4" i="23"/>
  <c r="F14" i="23" s="1"/>
  <c r="F40" i="23" s="1"/>
  <c r="E4" i="23"/>
  <c r="E14" i="23" s="1"/>
  <c r="E40" i="23" s="1"/>
  <c r="D4" i="23"/>
  <c r="D14" i="23" s="1"/>
  <c r="D40" i="23" s="1"/>
  <c r="A2" i="23"/>
  <c r="B1" i="23"/>
  <c r="T37" i="20"/>
  <c r="S37" i="20"/>
  <c r="R37" i="20"/>
  <c r="Q37" i="20"/>
  <c r="P37" i="20"/>
  <c r="O37" i="20"/>
  <c r="N37" i="20"/>
  <c r="M37" i="20"/>
  <c r="L37" i="20"/>
  <c r="K37" i="20"/>
  <c r="J37" i="20"/>
  <c r="I37" i="20"/>
  <c r="H37" i="20"/>
  <c r="G37" i="20"/>
  <c r="F37" i="20"/>
  <c r="E37" i="20"/>
  <c r="D37" i="20"/>
  <c r="C28" i="20"/>
  <c r="C29" i="20" s="1"/>
  <c r="C30" i="20" s="1"/>
  <c r="C31" i="20" s="1"/>
  <c r="C32" i="20" s="1"/>
  <c r="C33" i="20" s="1"/>
  <c r="C34" i="20" s="1"/>
  <c r="C35" i="20" s="1"/>
  <c r="C36" i="20" s="1"/>
  <c r="T26" i="20"/>
  <c r="S26" i="20"/>
  <c r="R26" i="20"/>
  <c r="Q26" i="20"/>
  <c r="P26" i="20"/>
  <c r="O26" i="20"/>
  <c r="N26" i="20"/>
  <c r="M26" i="20"/>
  <c r="L26" i="20"/>
  <c r="K26" i="20"/>
  <c r="J26" i="20"/>
  <c r="I26" i="20"/>
  <c r="H26" i="20"/>
  <c r="G26" i="20"/>
  <c r="F26" i="20"/>
  <c r="E26" i="20"/>
  <c r="D26" i="20"/>
  <c r="C17" i="20"/>
  <c r="C18" i="20" s="1"/>
  <c r="C19" i="20" s="1"/>
  <c r="C20" i="20" s="1"/>
  <c r="C21" i="20" s="1"/>
  <c r="C22" i="20" s="1"/>
  <c r="C23" i="20" s="1"/>
  <c r="C24" i="20" s="1"/>
  <c r="C25" i="20" s="1"/>
  <c r="C16" i="20"/>
  <c r="O14" i="20"/>
  <c r="O38" i="20" s="1"/>
  <c r="L14" i="20"/>
  <c r="L38" i="20" s="1"/>
  <c r="C6" i="20"/>
  <c r="C7" i="20" s="1"/>
  <c r="C8" i="20" s="1"/>
  <c r="C9" i="20" s="1"/>
  <c r="C10" i="20" s="1"/>
  <c r="C11" i="20" s="1"/>
  <c r="C12" i="20" s="1"/>
  <c r="C13" i="20" s="1"/>
  <c r="C5" i="20"/>
  <c r="T4" i="20"/>
  <c r="T14" i="20" s="1"/>
  <c r="T38" i="20" s="1"/>
  <c r="S4" i="20"/>
  <c r="S14" i="20" s="1"/>
  <c r="S38" i="20" s="1"/>
  <c r="R4" i="20"/>
  <c r="R14" i="20" s="1"/>
  <c r="R38" i="20" s="1"/>
  <c r="Q4" i="20"/>
  <c r="Q14" i="20" s="1"/>
  <c r="Q38" i="20" s="1"/>
  <c r="P4" i="20"/>
  <c r="P14" i="20" s="1"/>
  <c r="P38" i="20" s="1"/>
  <c r="O4" i="20"/>
  <c r="N4" i="20"/>
  <c r="N14" i="20" s="1"/>
  <c r="N38" i="20" s="1"/>
  <c r="M4" i="20"/>
  <c r="M14" i="20" s="1"/>
  <c r="M38" i="20" s="1"/>
  <c r="L4" i="20"/>
  <c r="K4" i="20"/>
  <c r="K14" i="20" s="1"/>
  <c r="K38" i="20" s="1"/>
  <c r="J4" i="20"/>
  <c r="J14" i="20" s="1"/>
  <c r="J38" i="20" s="1"/>
  <c r="I4" i="20"/>
  <c r="I14" i="20" s="1"/>
  <c r="I38" i="20" s="1"/>
  <c r="H4" i="20"/>
  <c r="H14" i="20" s="1"/>
  <c r="H38" i="20" s="1"/>
  <c r="G4" i="20"/>
  <c r="G14" i="20" s="1"/>
  <c r="G38" i="20" s="1"/>
  <c r="F4" i="20"/>
  <c r="F14" i="20" s="1"/>
  <c r="F38" i="20" s="1"/>
  <c r="E4" i="20"/>
  <c r="E14" i="20" s="1"/>
  <c r="E38" i="20" s="1"/>
  <c r="D4" i="20"/>
  <c r="D14" i="20" s="1"/>
  <c r="D38" i="20" s="1"/>
  <c r="A2" i="20"/>
  <c r="B1" i="20"/>
  <c r="T37" i="19"/>
  <c r="S37" i="19"/>
  <c r="R37" i="19"/>
  <c r="Q37" i="19"/>
  <c r="P37" i="19"/>
  <c r="O37" i="19"/>
  <c r="N37" i="19"/>
  <c r="M37" i="19"/>
  <c r="L37" i="19"/>
  <c r="K37" i="19"/>
  <c r="J37" i="19"/>
  <c r="I37" i="19"/>
  <c r="H37" i="19"/>
  <c r="G37" i="19"/>
  <c r="F37" i="19"/>
  <c r="E37" i="19"/>
  <c r="D37" i="19"/>
  <c r="C28" i="19"/>
  <c r="C29" i="19" s="1"/>
  <c r="C30" i="19" s="1"/>
  <c r="C31" i="19" s="1"/>
  <c r="C32" i="19" s="1"/>
  <c r="C33" i="19" s="1"/>
  <c r="C34" i="19" s="1"/>
  <c r="C35" i="19" s="1"/>
  <c r="C36" i="19" s="1"/>
  <c r="T26" i="19"/>
  <c r="S26" i="19"/>
  <c r="R26" i="19"/>
  <c r="Q26" i="19"/>
  <c r="P26" i="19"/>
  <c r="O26" i="19"/>
  <c r="N26" i="19"/>
  <c r="M26" i="19"/>
  <c r="L26" i="19"/>
  <c r="K26" i="19"/>
  <c r="J26" i="19"/>
  <c r="I26" i="19"/>
  <c r="H26" i="19"/>
  <c r="G26" i="19"/>
  <c r="F26" i="19"/>
  <c r="E26" i="19"/>
  <c r="D26" i="19"/>
  <c r="C16" i="19"/>
  <c r="C17" i="19" s="1"/>
  <c r="C18" i="19" s="1"/>
  <c r="C19" i="19" s="1"/>
  <c r="C20" i="19" s="1"/>
  <c r="C21" i="19" s="1"/>
  <c r="C22" i="19" s="1"/>
  <c r="C23" i="19" s="1"/>
  <c r="C24" i="19" s="1"/>
  <c r="C25" i="19" s="1"/>
  <c r="L14" i="19"/>
  <c r="L38" i="19" s="1"/>
  <c r="C5" i="19"/>
  <c r="C6" i="19" s="1"/>
  <c r="C8" i="19" s="1"/>
  <c r="C9" i="19" s="1"/>
  <c r="C10" i="19" s="1"/>
  <c r="C11" i="19" s="1"/>
  <c r="C12" i="19" s="1"/>
  <c r="C13" i="19" s="1"/>
  <c r="T4" i="19"/>
  <c r="T14" i="19" s="1"/>
  <c r="T38" i="19" s="1"/>
  <c r="S4" i="19"/>
  <c r="S14" i="19" s="1"/>
  <c r="S38" i="19" s="1"/>
  <c r="R4" i="19"/>
  <c r="R14" i="19" s="1"/>
  <c r="R38" i="19" s="1"/>
  <c r="Q4" i="19"/>
  <c r="Q14" i="19" s="1"/>
  <c r="Q38" i="19" s="1"/>
  <c r="P4" i="19"/>
  <c r="P14" i="19" s="1"/>
  <c r="P38" i="19" s="1"/>
  <c r="O4" i="19"/>
  <c r="O14" i="19" s="1"/>
  <c r="O38" i="19" s="1"/>
  <c r="N4" i="19"/>
  <c r="N14" i="19" s="1"/>
  <c r="N38" i="19" s="1"/>
  <c r="M4" i="19"/>
  <c r="M14" i="19" s="1"/>
  <c r="M38" i="19" s="1"/>
  <c r="L4" i="19"/>
  <c r="K4" i="19"/>
  <c r="K14" i="19" s="1"/>
  <c r="K38" i="19" s="1"/>
  <c r="J4" i="19"/>
  <c r="J14" i="19" s="1"/>
  <c r="J38" i="19" s="1"/>
  <c r="I4" i="19"/>
  <c r="I14" i="19" s="1"/>
  <c r="I38" i="19" s="1"/>
  <c r="H4" i="19"/>
  <c r="H14" i="19" s="1"/>
  <c r="H38" i="19" s="1"/>
  <c r="G4" i="19"/>
  <c r="G14" i="19" s="1"/>
  <c r="G38" i="19" s="1"/>
  <c r="F4" i="19"/>
  <c r="F14" i="19" s="1"/>
  <c r="F38" i="19" s="1"/>
  <c r="E4" i="19"/>
  <c r="E14" i="19" s="1"/>
  <c r="E38" i="19" s="1"/>
  <c r="D4" i="19"/>
  <c r="D14" i="19" s="1"/>
  <c r="D38" i="19" s="1"/>
  <c r="A2" i="19"/>
  <c r="B1" i="19"/>
  <c r="T37" i="18"/>
  <c r="S37" i="18"/>
  <c r="R37" i="18"/>
  <c r="Q37" i="18"/>
  <c r="P37" i="18"/>
  <c r="O37" i="18"/>
  <c r="N37" i="18"/>
  <c r="M37" i="18"/>
  <c r="L37" i="18"/>
  <c r="K37" i="18"/>
  <c r="J37" i="18"/>
  <c r="I37" i="18"/>
  <c r="H37" i="18"/>
  <c r="G37" i="18"/>
  <c r="F37" i="18"/>
  <c r="E37" i="18"/>
  <c r="D37" i="18"/>
  <c r="C28" i="18"/>
  <c r="C29" i="18" s="1"/>
  <c r="C30" i="18" s="1"/>
  <c r="C31" i="18" s="1"/>
  <c r="C32" i="18" s="1"/>
  <c r="C33" i="18" s="1"/>
  <c r="C34" i="18" s="1"/>
  <c r="C35" i="18" s="1"/>
  <c r="C36" i="18" s="1"/>
  <c r="T26" i="18"/>
  <c r="S26" i="18"/>
  <c r="R26" i="18"/>
  <c r="Q26" i="18"/>
  <c r="P26" i="18"/>
  <c r="O26" i="18"/>
  <c r="N26" i="18"/>
  <c r="M26" i="18"/>
  <c r="L26" i="18"/>
  <c r="K26" i="18"/>
  <c r="J26" i="18"/>
  <c r="I26" i="18"/>
  <c r="H26" i="18"/>
  <c r="G26" i="18"/>
  <c r="F26" i="18"/>
  <c r="E26" i="18"/>
  <c r="D26" i="18"/>
  <c r="C16" i="18"/>
  <c r="C17" i="18" s="1"/>
  <c r="C18" i="18" s="1"/>
  <c r="C19" i="18" s="1"/>
  <c r="C20" i="18" s="1"/>
  <c r="C21" i="18" s="1"/>
  <c r="C22" i="18" s="1"/>
  <c r="C23" i="18" s="1"/>
  <c r="C24" i="18" s="1"/>
  <c r="C25" i="18" s="1"/>
  <c r="R14" i="18"/>
  <c r="R38" i="18" s="1"/>
  <c r="O14" i="18"/>
  <c r="O38" i="18" s="1"/>
  <c r="N14" i="18"/>
  <c r="N38" i="18" s="1"/>
  <c r="M14" i="18"/>
  <c r="M38" i="18" s="1"/>
  <c r="L14" i="18"/>
  <c r="L38" i="18" s="1"/>
  <c r="C6" i="18"/>
  <c r="C7" i="18" s="1"/>
  <c r="C8" i="18" s="1"/>
  <c r="C9" i="18" s="1"/>
  <c r="C10" i="18" s="1"/>
  <c r="C11" i="18" s="1"/>
  <c r="C12" i="18" s="1"/>
  <c r="C13" i="18" s="1"/>
  <c r="C5" i="18"/>
  <c r="T4" i="18"/>
  <c r="T14" i="18" s="1"/>
  <c r="T38" i="18" s="1"/>
  <c r="S4" i="18"/>
  <c r="S14" i="18" s="1"/>
  <c r="S38" i="18" s="1"/>
  <c r="R4" i="18"/>
  <c r="Q4" i="18"/>
  <c r="Q14" i="18" s="1"/>
  <c r="Q38" i="18" s="1"/>
  <c r="P4" i="18"/>
  <c r="P14" i="18" s="1"/>
  <c r="P38" i="18" s="1"/>
  <c r="O4" i="18"/>
  <c r="N4" i="18"/>
  <c r="M4" i="18"/>
  <c r="L4" i="18"/>
  <c r="K4" i="18"/>
  <c r="K14" i="18" s="1"/>
  <c r="K38" i="18" s="1"/>
  <c r="J4" i="18"/>
  <c r="J14" i="18" s="1"/>
  <c r="J38" i="18" s="1"/>
  <c r="I4" i="18"/>
  <c r="I14" i="18" s="1"/>
  <c r="I38" i="18" s="1"/>
  <c r="H4" i="18"/>
  <c r="H14" i="18" s="1"/>
  <c r="H38" i="18" s="1"/>
  <c r="G4" i="18"/>
  <c r="G14" i="18" s="1"/>
  <c r="G38" i="18" s="1"/>
  <c r="F4" i="18"/>
  <c r="F14" i="18" s="1"/>
  <c r="F38" i="18" s="1"/>
  <c r="E4" i="18"/>
  <c r="E14" i="18" s="1"/>
  <c r="E38" i="18" s="1"/>
  <c r="D4" i="18"/>
  <c r="D14" i="18" s="1"/>
  <c r="D38" i="18" s="1"/>
  <c r="A2" i="18"/>
  <c r="B1" i="18"/>
  <c r="T37" i="17"/>
  <c r="S37" i="17"/>
  <c r="R37" i="17"/>
  <c r="Q37" i="17"/>
  <c r="P37" i="17"/>
  <c r="O37" i="17"/>
  <c r="N37" i="17"/>
  <c r="M37" i="17"/>
  <c r="L37" i="17"/>
  <c r="K37" i="17"/>
  <c r="J37" i="17"/>
  <c r="I37" i="17"/>
  <c r="H37" i="17"/>
  <c r="G37" i="17"/>
  <c r="F37" i="17"/>
  <c r="E37" i="17"/>
  <c r="D37" i="17"/>
  <c r="C28" i="17"/>
  <c r="C29" i="17" s="1"/>
  <c r="C30" i="17" s="1"/>
  <c r="C31" i="17" s="1"/>
  <c r="C32" i="17" s="1"/>
  <c r="C33" i="17" s="1"/>
  <c r="C34" i="17" s="1"/>
  <c r="C35" i="17" s="1"/>
  <c r="C36" i="17" s="1"/>
  <c r="T26" i="17"/>
  <c r="S26" i="17"/>
  <c r="R26" i="17"/>
  <c r="Q26" i="17"/>
  <c r="P26" i="17"/>
  <c r="O26" i="17"/>
  <c r="N26" i="17"/>
  <c r="M26" i="17"/>
  <c r="L26" i="17"/>
  <c r="K26" i="17"/>
  <c r="J26" i="17"/>
  <c r="I26" i="17"/>
  <c r="H26" i="17"/>
  <c r="G26" i="17"/>
  <c r="F26" i="17"/>
  <c r="E26" i="17"/>
  <c r="D26" i="17"/>
  <c r="C16" i="17"/>
  <c r="C17" i="17" s="1"/>
  <c r="C18" i="17" s="1"/>
  <c r="C19" i="17" s="1"/>
  <c r="C20" i="17" s="1"/>
  <c r="C21" i="17" s="1"/>
  <c r="C22" i="17" s="1"/>
  <c r="C23" i="17" s="1"/>
  <c r="C24" i="17" s="1"/>
  <c r="C25" i="17" s="1"/>
  <c r="Q14" i="17"/>
  <c r="Q38" i="17" s="1"/>
  <c r="P14" i="17"/>
  <c r="P38" i="17" s="1"/>
  <c r="O14" i="17"/>
  <c r="O38" i="17" s="1"/>
  <c r="N14" i="17"/>
  <c r="N38" i="17" s="1"/>
  <c r="G14" i="17"/>
  <c r="G38" i="17" s="1"/>
  <c r="E14" i="17"/>
  <c r="E38" i="17" s="1"/>
  <c r="C6" i="17"/>
  <c r="C7" i="17" s="1"/>
  <c r="C8" i="17" s="1"/>
  <c r="C9" i="17" s="1"/>
  <c r="C10" i="17" s="1"/>
  <c r="C11" i="17" s="1"/>
  <c r="C12" i="17" s="1"/>
  <c r="C13" i="17" s="1"/>
  <c r="C5" i="17"/>
  <c r="T4" i="17"/>
  <c r="T14" i="17" s="1"/>
  <c r="T38" i="17" s="1"/>
  <c r="S4" i="17"/>
  <c r="S14" i="17" s="1"/>
  <c r="S38" i="17" s="1"/>
  <c r="R4" i="17"/>
  <c r="R14" i="17" s="1"/>
  <c r="R38" i="17" s="1"/>
  <c r="Q4" i="17"/>
  <c r="P4" i="17"/>
  <c r="O4" i="17"/>
  <c r="N4" i="17"/>
  <c r="M4" i="17"/>
  <c r="M14" i="17" s="1"/>
  <c r="M38" i="17" s="1"/>
  <c r="L4" i="17"/>
  <c r="L14" i="17" s="1"/>
  <c r="L38" i="17" s="1"/>
  <c r="K4" i="17"/>
  <c r="K14" i="17" s="1"/>
  <c r="K38" i="17" s="1"/>
  <c r="J4" i="17"/>
  <c r="J14" i="17" s="1"/>
  <c r="J38" i="17" s="1"/>
  <c r="I4" i="17"/>
  <c r="I14" i="17" s="1"/>
  <c r="I38" i="17" s="1"/>
  <c r="H4" i="17"/>
  <c r="H14" i="17" s="1"/>
  <c r="H38" i="17" s="1"/>
  <c r="G4" i="17"/>
  <c r="F4" i="17"/>
  <c r="F14" i="17" s="1"/>
  <c r="F38" i="17" s="1"/>
  <c r="E4" i="17"/>
  <c r="D4" i="17"/>
  <c r="D14" i="17" s="1"/>
  <c r="D38" i="17" s="1"/>
  <c r="A2" i="17"/>
  <c r="B1" i="17"/>
  <c r="T38" i="16"/>
  <c r="S38" i="16"/>
  <c r="R38" i="16"/>
  <c r="Q38" i="16"/>
  <c r="P38" i="16"/>
  <c r="O38" i="16"/>
  <c r="N38" i="16"/>
  <c r="M38" i="16"/>
  <c r="L38" i="16"/>
  <c r="K38" i="16"/>
  <c r="J38" i="16"/>
  <c r="I38" i="16"/>
  <c r="H38" i="16"/>
  <c r="G38" i="16"/>
  <c r="F38" i="16"/>
  <c r="E38" i="16"/>
  <c r="D38" i="16"/>
  <c r="C29" i="16"/>
  <c r="C30" i="16" s="1"/>
  <c r="C31" i="16" s="1"/>
  <c r="C32" i="16" s="1"/>
  <c r="C33" i="16" s="1"/>
  <c r="C34" i="16" s="1"/>
  <c r="C35" i="16" s="1"/>
  <c r="C36" i="16" s="1"/>
  <c r="C37" i="16" s="1"/>
  <c r="T27" i="16"/>
  <c r="S27" i="16"/>
  <c r="R27" i="16"/>
  <c r="Q27" i="16"/>
  <c r="P27" i="16"/>
  <c r="O27" i="16"/>
  <c r="N27" i="16"/>
  <c r="M27" i="16"/>
  <c r="L27" i="16"/>
  <c r="K27" i="16"/>
  <c r="J27" i="16"/>
  <c r="I27" i="16"/>
  <c r="H27" i="16"/>
  <c r="G27" i="16"/>
  <c r="F27" i="16"/>
  <c r="E27" i="16"/>
  <c r="D27" i="16"/>
  <c r="C18" i="16"/>
  <c r="C19" i="16" s="1"/>
  <c r="C20" i="16" s="1"/>
  <c r="C21" i="16" s="1"/>
  <c r="C22" i="16" s="1"/>
  <c r="C23" i="16" s="1"/>
  <c r="C24" i="16" s="1"/>
  <c r="C25" i="16" s="1"/>
  <c r="C26" i="16" s="1"/>
  <c r="C17" i="16"/>
  <c r="R15" i="16"/>
  <c r="R39" i="16" s="1"/>
  <c r="P15" i="16"/>
  <c r="P39" i="16" s="1"/>
  <c r="O15" i="16"/>
  <c r="O39" i="16" s="1"/>
  <c r="H15" i="16"/>
  <c r="H39" i="16" s="1"/>
  <c r="C5" i="16"/>
  <c r="C6" i="16" s="1"/>
  <c r="C7" i="16" s="1"/>
  <c r="C8" i="16" s="1"/>
  <c r="C9" i="16" s="1"/>
  <c r="C10" i="16" s="1"/>
  <c r="C11" i="16" s="1"/>
  <c r="C12" i="16" s="1"/>
  <c r="C13" i="16" s="1"/>
  <c r="C14" i="16" s="1"/>
  <c r="T4" i="16"/>
  <c r="T15" i="16" s="1"/>
  <c r="T39" i="16" s="1"/>
  <c r="S4" i="16"/>
  <c r="S15" i="16" s="1"/>
  <c r="S39" i="16" s="1"/>
  <c r="R4" i="16"/>
  <c r="Q4" i="16"/>
  <c r="Q15" i="16" s="1"/>
  <c r="Q39" i="16" s="1"/>
  <c r="P4" i="16"/>
  <c r="O4" i="16"/>
  <c r="N4" i="16"/>
  <c r="N15" i="16" s="1"/>
  <c r="N39" i="16" s="1"/>
  <c r="M4" i="16"/>
  <c r="M15" i="16" s="1"/>
  <c r="M39" i="16" s="1"/>
  <c r="L4" i="16"/>
  <c r="L15" i="16" s="1"/>
  <c r="L39" i="16" s="1"/>
  <c r="K4" i="16"/>
  <c r="K15" i="16" s="1"/>
  <c r="K39" i="16" s="1"/>
  <c r="J4" i="16"/>
  <c r="J15" i="16" s="1"/>
  <c r="J39" i="16" s="1"/>
  <c r="I4" i="16"/>
  <c r="I15" i="16" s="1"/>
  <c r="I39" i="16" s="1"/>
  <c r="H4" i="16"/>
  <c r="G4" i="16"/>
  <c r="G15" i="16" s="1"/>
  <c r="G39" i="16" s="1"/>
  <c r="F4" i="16"/>
  <c r="F15" i="16" s="1"/>
  <c r="F39" i="16" s="1"/>
  <c r="E4" i="16"/>
  <c r="E15" i="16" s="1"/>
  <c r="E39" i="16" s="1"/>
  <c r="D4" i="16"/>
  <c r="D15" i="16" s="1"/>
  <c r="D39" i="16" s="1"/>
  <c r="A2" i="16"/>
  <c r="B1" i="16"/>
  <c r="T37" i="14"/>
  <c r="S37" i="14"/>
  <c r="R37" i="14"/>
  <c r="Q37" i="14"/>
  <c r="P37" i="14"/>
  <c r="O37" i="14"/>
  <c r="N37" i="14"/>
  <c r="M37" i="14"/>
  <c r="L37" i="14"/>
  <c r="K37" i="14"/>
  <c r="J37" i="14"/>
  <c r="I37" i="14"/>
  <c r="H37" i="14"/>
  <c r="G37" i="14"/>
  <c r="F37" i="14"/>
  <c r="E37" i="14"/>
  <c r="D37" i="14"/>
  <c r="C29" i="14"/>
  <c r="C30" i="14" s="1"/>
  <c r="C31" i="14" s="1"/>
  <c r="C32" i="14" s="1"/>
  <c r="C33" i="14" s="1"/>
  <c r="C34" i="14" s="1"/>
  <c r="C35" i="14" s="1"/>
  <c r="C36" i="14" s="1"/>
  <c r="C28" i="14"/>
  <c r="T26" i="14"/>
  <c r="S26" i="14"/>
  <c r="R26" i="14"/>
  <c r="Q26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16" i="14"/>
  <c r="C17" i="14" s="1"/>
  <c r="C18" i="14" s="1"/>
  <c r="C19" i="14" s="1"/>
  <c r="C20" i="14" s="1"/>
  <c r="C21" i="14" s="1"/>
  <c r="C22" i="14" s="1"/>
  <c r="C23" i="14" s="1"/>
  <c r="C24" i="14" s="1"/>
  <c r="C25" i="14" s="1"/>
  <c r="Q14" i="14"/>
  <c r="Q38" i="14" s="1"/>
  <c r="M14" i="14"/>
  <c r="M38" i="14" s="1"/>
  <c r="E14" i="14"/>
  <c r="E38" i="14" s="1"/>
  <c r="C6" i="14"/>
  <c r="C7" i="14" s="1"/>
  <c r="C8" i="14" s="1"/>
  <c r="C9" i="14" s="1"/>
  <c r="C10" i="14" s="1"/>
  <c r="C11" i="14" s="1"/>
  <c r="C12" i="14" s="1"/>
  <c r="C13" i="14" s="1"/>
  <c r="C5" i="14"/>
  <c r="T4" i="14"/>
  <c r="T14" i="14" s="1"/>
  <c r="T38" i="14" s="1"/>
  <c r="S4" i="14"/>
  <c r="S14" i="14" s="1"/>
  <c r="S38" i="14" s="1"/>
  <c r="R4" i="14"/>
  <c r="R14" i="14" s="1"/>
  <c r="R38" i="14" s="1"/>
  <c r="Q4" i="14"/>
  <c r="P4" i="14"/>
  <c r="P14" i="14" s="1"/>
  <c r="P38" i="14" s="1"/>
  <c r="O4" i="14"/>
  <c r="O14" i="14" s="1"/>
  <c r="O38" i="14" s="1"/>
  <c r="N4" i="14"/>
  <c r="N14" i="14" s="1"/>
  <c r="N38" i="14" s="1"/>
  <c r="M4" i="14"/>
  <c r="L4" i="14"/>
  <c r="L14" i="14" s="1"/>
  <c r="L38" i="14" s="1"/>
  <c r="K4" i="14"/>
  <c r="K14" i="14" s="1"/>
  <c r="K38" i="14" s="1"/>
  <c r="J4" i="14"/>
  <c r="J14" i="14" s="1"/>
  <c r="J38" i="14" s="1"/>
  <c r="I4" i="14"/>
  <c r="I14" i="14" s="1"/>
  <c r="I38" i="14" s="1"/>
  <c r="H4" i="14"/>
  <c r="H14" i="14" s="1"/>
  <c r="H38" i="14" s="1"/>
  <c r="G4" i="14"/>
  <c r="G14" i="14" s="1"/>
  <c r="G38" i="14" s="1"/>
  <c r="F4" i="14"/>
  <c r="F14" i="14" s="1"/>
  <c r="F38" i="14" s="1"/>
  <c r="E4" i="14"/>
  <c r="D4" i="14"/>
  <c r="D14" i="14" s="1"/>
  <c r="D38" i="14" s="1"/>
  <c r="A2" i="14"/>
  <c r="B1" i="14"/>
  <c r="T37" i="12"/>
  <c r="S37" i="12"/>
  <c r="R37" i="12"/>
  <c r="Q37" i="12"/>
  <c r="P37" i="12"/>
  <c r="O37" i="12"/>
  <c r="N37" i="12"/>
  <c r="M37" i="12"/>
  <c r="L37" i="12"/>
  <c r="K37" i="12"/>
  <c r="J37" i="12"/>
  <c r="I37" i="12"/>
  <c r="H37" i="12"/>
  <c r="G37" i="12"/>
  <c r="F37" i="12"/>
  <c r="E37" i="12"/>
  <c r="D37" i="12"/>
  <c r="C28" i="12"/>
  <c r="C29" i="12" s="1"/>
  <c r="C30" i="12" s="1"/>
  <c r="C31" i="12" s="1"/>
  <c r="C32" i="12" s="1"/>
  <c r="C33" i="12" s="1"/>
  <c r="C34" i="12" s="1"/>
  <c r="C35" i="12" s="1"/>
  <c r="C36" i="12" s="1"/>
  <c r="T26" i="12"/>
  <c r="S26" i="12"/>
  <c r="R26" i="12"/>
  <c r="Q26" i="12"/>
  <c r="P26" i="12"/>
  <c r="O26" i="12"/>
  <c r="N26" i="12"/>
  <c r="M26" i="12"/>
  <c r="L26" i="12"/>
  <c r="K26" i="12"/>
  <c r="J26" i="12"/>
  <c r="I26" i="12"/>
  <c r="H26" i="12"/>
  <c r="G26" i="12"/>
  <c r="F26" i="12"/>
  <c r="E26" i="12"/>
  <c r="D26" i="12"/>
  <c r="C16" i="12"/>
  <c r="C17" i="12" s="1"/>
  <c r="C18" i="12" s="1"/>
  <c r="C19" i="12" s="1"/>
  <c r="C20" i="12" s="1"/>
  <c r="C21" i="12" s="1"/>
  <c r="C22" i="12" s="1"/>
  <c r="C23" i="12" s="1"/>
  <c r="C24" i="12" s="1"/>
  <c r="C25" i="12" s="1"/>
  <c r="Q14" i="12"/>
  <c r="Q38" i="12" s="1"/>
  <c r="P14" i="12"/>
  <c r="P38" i="12" s="1"/>
  <c r="N14" i="12"/>
  <c r="N38" i="12" s="1"/>
  <c r="M14" i="12"/>
  <c r="M38" i="12" s="1"/>
  <c r="L14" i="12"/>
  <c r="L38" i="12" s="1"/>
  <c r="C6" i="12"/>
  <c r="C7" i="12" s="1"/>
  <c r="C8" i="12" s="1"/>
  <c r="C9" i="12" s="1"/>
  <c r="C10" i="12" s="1"/>
  <c r="C11" i="12" s="1"/>
  <c r="C12" i="12" s="1"/>
  <c r="C13" i="12" s="1"/>
  <c r="C5" i="12"/>
  <c r="T4" i="12"/>
  <c r="T14" i="12" s="1"/>
  <c r="T38" i="12" s="1"/>
  <c r="S4" i="12"/>
  <c r="S14" i="12" s="1"/>
  <c r="S38" i="12" s="1"/>
  <c r="R4" i="12"/>
  <c r="R14" i="12" s="1"/>
  <c r="R38" i="12" s="1"/>
  <c r="Q4" i="12"/>
  <c r="P4" i="12"/>
  <c r="O4" i="12"/>
  <c r="O14" i="12" s="1"/>
  <c r="O38" i="12" s="1"/>
  <c r="N4" i="12"/>
  <c r="M4" i="12"/>
  <c r="L4" i="12"/>
  <c r="K4" i="12"/>
  <c r="K14" i="12" s="1"/>
  <c r="K38" i="12" s="1"/>
  <c r="J4" i="12"/>
  <c r="J14" i="12" s="1"/>
  <c r="J38" i="12" s="1"/>
  <c r="I4" i="12"/>
  <c r="I14" i="12" s="1"/>
  <c r="I38" i="12" s="1"/>
  <c r="H4" i="12"/>
  <c r="H14" i="12" s="1"/>
  <c r="H38" i="12" s="1"/>
  <c r="G4" i="12"/>
  <c r="G14" i="12" s="1"/>
  <c r="G38" i="12" s="1"/>
  <c r="F4" i="12"/>
  <c r="F14" i="12" s="1"/>
  <c r="F38" i="12" s="1"/>
  <c r="E4" i="12"/>
  <c r="E14" i="12" s="1"/>
  <c r="E38" i="12" s="1"/>
  <c r="D4" i="12"/>
  <c r="D14" i="12" s="1"/>
  <c r="D38" i="12" s="1"/>
  <c r="B38" i="12" s="1"/>
  <c r="A2" i="12"/>
  <c r="B1" i="12"/>
  <c r="T37" i="11"/>
  <c r="S37" i="11"/>
  <c r="R37" i="11"/>
  <c r="Q37" i="11"/>
  <c r="P37" i="11"/>
  <c r="O37" i="11"/>
  <c r="N37" i="11"/>
  <c r="M37" i="11"/>
  <c r="L37" i="11"/>
  <c r="K37" i="11"/>
  <c r="J37" i="11"/>
  <c r="I37" i="11"/>
  <c r="H37" i="11"/>
  <c r="G37" i="11"/>
  <c r="F37" i="11"/>
  <c r="E37" i="11"/>
  <c r="D37" i="11"/>
  <c r="C28" i="11"/>
  <c r="C29" i="11" s="1"/>
  <c r="C30" i="11" s="1"/>
  <c r="C31" i="11" s="1"/>
  <c r="C32" i="11" s="1"/>
  <c r="C33" i="11" s="1"/>
  <c r="C34" i="11" s="1"/>
  <c r="C35" i="11" s="1"/>
  <c r="C36" i="11" s="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16" i="11"/>
  <c r="C17" i="11" s="1"/>
  <c r="C18" i="11" s="1"/>
  <c r="C19" i="11" s="1"/>
  <c r="C20" i="11" s="1"/>
  <c r="C21" i="11" s="1"/>
  <c r="C22" i="11" s="1"/>
  <c r="C23" i="11" s="1"/>
  <c r="C24" i="11" s="1"/>
  <c r="C25" i="11" s="1"/>
  <c r="M14" i="11"/>
  <c r="M38" i="11" s="1"/>
  <c r="L14" i="11"/>
  <c r="L38" i="11" s="1"/>
  <c r="C6" i="11"/>
  <c r="C7" i="11" s="1"/>
  <c r="C8" i="11" s="1"/>
  <c r="C9" i="11" s="1"/>
  <c r="C10" i="11" s="1"/>
  <c r="C11" i="11" s="1"/>
  <c r="C12" i="11" s="1"/>
  <c r="C13" i="11" s="1"/>
  <c r="C5" i="11"/>
  <c r="T4" i="11"/>
  <c r="T14" i="11" s="1"/>
  <c r="T38" i="11" s="1"/>
  <c r="S4" i="11"/>
  <c r="S14" i="11" s="1"/>
  <c r="S38" i="11" s="1"/>
  <c r="R4" i="11"/>
  <c r="R14" i="11" s="1"/>
  <c r="R38" i="11" s="1"/>
  <c r="Q4" i="11"/>
  <c r="Q14" i="11" s="1"/>
  <c r="Q38" i="11" s="1"/>
  <c r="P4" i="11"/>
  <c r="P14" i="11" s="1"/>
  <c r="P38" i="11" s="1"/>
  <c r="O4" i="11"/>
  <c r="O14" i="11" s="1"/>
  <c r="O38" i="11" s="1"/>
  <c r="N4" i="11"/>
  <c r="N14" i="11" s="1"/>
  <c r="N38" i="11" s="1"/>
  <c r="M4" i="11"/>
  <c r="L4" i="11"/>
  <c r="K4" i="11"/>
  <c r="K14" i="11" s="1"/>
  <c r="K38" i="11" s="1"/>
  <c r="J4" i="11"/>
  <c r="J14" i="11" s="1"/>
  <c r="J38" i="11" s="1"/>
  <c r="I4" i="11"/>
  <c r="I14" i="11" s="1"/>
  <c r="I38" i="11" s="1"/>
  <c r="H4" i="11"/>
  <c r="H14" i="11" s="1"/>
  <c r="H38" i="11" s="1"/>
  <c r="G4" i="11"/>
  <c r="G14" i="11" s="1"/>
  <c r="G38" i="11" s="1"/>
  <c r="F4" i="11"/>
  <c r="F14" i="11" s="1"/>
  <c r="F38" i="11" s="1"/>
  <c r="E4" i="11"/>
  <c r="E14" i="11" s="1"/>
  <c r="E38" i="11" s="1"/>
  <c r="D4" i="11"/>
  <c r="D14" i="11" s="1"/>
  <c r="D38" i="11" s="1"/>
  <c r="A2" i="11"/>
  <c r="B1" i="11"/>
  <c r="T37" i="10"/>
  <c r="S37" i="10"/>
  <c r="R37" i="10"/>
  <c r="Q37" i="10"/>
  <c r="P37" i="10"/>
  <c r="O37" i="10"/>
  <c r="N37" i="10"/>
  <c r="M37" i="10"/>
  <c r="L37" i="10"/>
  <c r="K37" i="10"/>
  <c r="J37" i="10"/>
  <c r="I37" i="10"/>
  <c r="H37" i="10"/>
  <c r="G37" i="10"/>
  <c r="F37" i="10"/>
  <c r="E37" i="10"/>
  <c r="D37" i="10"/>
  <c r="C28" i="10"/>
  <c r="C29" i="10" s="1"/>
  <c r="C30" i="10" s="1"/>
  <c r="C31" i="10" s="1"/>
  <c r="C32" i="10" s="1"/>
  <c r="C33" i="10" s="1"/>
  <c r="C34" i="10" s="1"/>
  <c r="C35" i="10" s="1"/>
  <c r="C36" i="10" s="1"/>
  <c r="T26" i="10"/>
  <c r="S26" i="10"/>
  <c r="R26" i="10"/>
  <c r="Q26" i="10"/>
  <c r="P26" i="10"/>
  <c r="O26" i="10"/>
  <c r="N26" i="10"/>
  <c r="M26" i="10"/>
  <c r="L26" i="10"/>
  <c r="K26" i="10"/>
  <c r="J26" i="10"/>
  <c r="I26" i="10"/>
  <c r="H26" i="10"/>
  <c r="G26" i="10"/>
  <c r="F26" i="10"/>
  <c r="E26" i="10"/>
  <c r="D26" i="10"/>
  <c r="C16" i="10"/>
  <c r="C17" i="10" s="1"/>
  <c r="C18" i="10" s="1"/>
  <c r="C19" i="10" s="1"/>
  <c r="C20" i="10" s="1"/>
  <c r="C21" i="10" s="1"/>
  <c r="C22" i="10" s="1"/>
  <c r="C23" i="10" s="1"/>
  <c r="C24" i="10" s="1"/>
  <c r="C25" i="10" s="1"/>
  <c r="C6" i="10"/>
  <c r="C7" i="10" s="1"/>
  <c r="C8" i="10" s="1"/>
  <c r="C9" i="10" s="1"/>
  <c r="C10" i="10" s="1"/>
  <c r="C11" i="10" s="1"/>
  <c r="C12" i="10" s="1"/>
  <c r="C13" i="10" s="1"/>
  <c r="C5" i="10"/>
  <c r="T4" i="10"/>
  <c r="T14" i="10" s="1"/>
  <c r="T38" i="10" s="1"/>
  <c r="S4" i="10"/>
  <c r="S14" i="10" s="1"/>
  <c r="S38" i="10" s="1"/>
  <c r="R4" i="10"/>
  <c r="R14" i="10" s="1"/>
  <c r="R38" i="10" s="1"/>
  <c r="Q4" i="10"/>
  <c r="Q14" i="10" s="1"/>
  <c r="Q38" i="10" s="1"/>
  <c r="P4" i="10"/>
  <c r="P14" i="10" s="1"/>
  <c r="P38" i="10" s="1"/>
  <c r="O4" i="10"/>
  <c r="O14" i="10" s="1"/>
  <c r="O38" i="10" s="1"/>
  <c r="N4" i="10"/>
  <c r="N14" i="10" s="1"/>
  <c r="N38" i="10" s="1"/>
  <c r="M4" i="10"/>
  <c r="M14" i="10" s="1"/>
  <c r="M38" i="10" s="1"/>
  <c r="L4" i="10"/>
  <c r="L14" i="10" s="1"/>
  <c r="L38" i="10" s="1"/>
  <c r="K4" i="10"/>
  <c r="K14" i="10" s="1"/>
  <c r="K38" i="10" s="1"/>
  <c r="J4" i="10"/>
  <c r="J14" i="10" s="1"/>
  <c r="J38" i="10" s="1"/>
  <c r="I4" i="10"/>
  <c r="I14" i="10" s="1"/>
  <c r="I38" i="10" s="1"/>
  <c r="H4" i="10"/>
  <c r="H14" i="10" s="1"/>
  <c r="H38" i="10" s="1"/>
  <c r="G4" i="10"/>
  <c r="G14" i="10" s="1"/>
  <c r="G38" i="10" s="1"/>
  <c r="F4" i="10"/>
  <c r="F14" i="10" s="1"/>
  <c r="F38" i="10" s="1"/>
  <c r="E4" i="10"/>
  <c r="E14" i="10" s="1"/>
  <c r="E38" i="10" s="1"/>
  <c r="D4" i="10"/>
  <c r="D14" i="10" s="1"/>
  <c r="D38" i="10" s="1"/>
  <c r="A2" i="10"/>
  <c r="B1" i="10"/>
  <c r="T37" i="9"/>
  <c r="S37" i="9"/>
  <c r="R37" i="9"/>
  <c r="Q37" i="9"/>
  <c r="P37" i="9"/>
  <c r="O37" i="9"/>
  <c r="N37" i="9"/>
  <c r="M37" i="9"/>
  <c r="L37" i="9"/>
  <c r="K37" i="9"/>
  <c r="J37" i="9"/>
  <c r="I37" i="9"/>
  <c r="H37" i="9"/>
  <c r="G37" i="9"/>
  <c r="F37" i="9"/>
  <c r="E37" i="9"/>
  <c r="D37" i="9"/>
  <c r="C28" i="9"/>
  <c r="C29" i="9" s="1"/>
  <c r="C30" i="9" s="1"/>
  <c r="C31" i="9" s="1"/>
  <c r="C32" i="9" s="1"/>
  <c r="C33" i="9" s="1"/>
  <c r="C34" i="9" s="1"/>
  <c r="C35" i="9" s="1"/>
  <c r="C36" i="9" s="1"/>
  <c r="T26" i="9"/>
  <c r="S26" i="9"/>
  <c r="R26" i="9"/>
  <c r="Q26" i="9"/>
  <c r="P26" i="9"/>
  <c r="O26" i="9"/>
  <c r="N26" i="9"/>
  <c r="M26" i="9"/>
  <c r="L26" i="9"/>
  <c r="K26" i="9"/>
  <c r="J26" i="9"/>
  <c r="I26" i="9"/>
  <c r="H26" i="9"/>
  <c r="G26" i="9"/>
  <c r="F26" i="9"/>
  <c r="E26" i="9"/>
  <c r="D26" i="9"/>
  <c r="C16" i="9"/>
  <c r="C17" i="9" s="1"/>
  <c r="C18" i="9" s="1"/>
  <c r="C19" i="9" s="1"/>
  <c r="C20" i="9" s="1"/>
  <c r="C21" i="9" s="1"/>
  <c r="C22" i="9" s="1"/>
  <c r="C23" i="9" s="1"/>
  <c r="C24" i="9" s="1"/>
  <c r="C25" i="9" s="1"/>
  <c r="T14" i="9"/>
  <c r="T38" i="9" s="1"/>
  <c r="D14" i="9"/>
  <c r="D38" i="9" s="1"/>
  <c r="C6" i="9"/>
  <c r="C7" i="9" s="1"/>
  <c r="C8" i="9" s="1"/>
  <c r="C9" i="9" s="1"/>
  <c r="C10" i="9" s="1"/>
  <c r="C11" i="9" s="1"/>
  <c r="C12" i="9" s="1"/>
  <c r="C13" i="9" s="1"/>
  <c r="C5" i="9"/>
  <c r="T4" i="9"/>
  <c r="S4" i="9"/>
  <c r="S14" i="9" s="1"/>
  <c r="S38" i="9" s="1"/>
  <c r="R4" i="9"/>
  <c r="R14" i="9" s="1"/>
  <c r="R38" i="9" s="1"/>
  <c r="Q4" i="9"/>
  <c r="Q14" i="9" s="1"/>
  <c r="Q38" i="9" s="1"/>
  <c r="P4" i="9"/>
  <c r="P14" i="9" s="1"/>
  <c r="P38" i="9" s="1"/>
  <c r="O4" i="9"/>
  <c r="O14" i="9" s="1"/>
  <c r="O38" i="9" s="1"/>
  <c r="N4" i="9"/>
  <c r="N14" i="9" s="1"/>
  <c r="N38" i="9" s="1"/>
  <c r="M4" i="9"/>
  <c r="M14" i="9" s="1"/>
  <c r="M38" i="9" s="1"/>
  <c r="L4" i="9"/>
  <c r="L14" i="9" s="1"/>
  <c r="L38" i="9" s="1"/>
  <c r="K4" i="9"/>
  <c r="K14" i="9" s="1"/>
  <c r="K38" i="9" s="1"/>
  <c r="J4" i="9"/>
  <c r="J14" i="9" s="1"/>
  <c r="J38" i="9" s="1"/>
  <c r="I4" i="9"/>
  <c r="I14" i="9" s="1"/>
  <c r="I38" i="9" s="1"/>
  <c r="H4" i="9"/>
  <c r="H14" i="9" s="1"/>
  <c r="H38" i="9" s="1"/>
  <c r="G4" i="9"/>
  <c r="G14" i="9" s="1"/>
  <c r="G38" i="9" s="1"/>
  <c r="F4" i="9"/>
  <c r="F14" i="9" s="1"/>
  <c r="F38" i="9" s="1"/>
  <c r="E4" i="9"/>
  <c r="E14" i="9" s="1"/>
  <c r="E38" i="9" s="1"/>
  <c r="D4" i="9"/>
  <c r="A2" i="9"/>
  <c r="B1" i="9"/>
  <c r="T37" i="7"/>
  <c r="S37" i="7"/>
  <c r="R37" i="7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28" i="7"/>
  <c r="C29" i="7" s="1"/>
  <c r="C30" i="7" s="1"/>
  <c r="C31" i="7" s="1"/>
  <c r="C32" i="7" s="1"/>
  <c r="C33" i="7" s="1"/>
  <c r="C34" i="7" s="1"/>
  <c r="C35" i="7" s="1"/>
  <c r="C36" i="7" s="1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16" i="7"/>
  <c r="C17" i="7" s="1"/>
  <c r="C18" i="7" s="1"/>
  <c r="C19" i="7" s="1"/>
  <c r="C20" i="7" s="1"/>
  <c r="C21" i="7" s="1"/>
  <c r="C22" i="7" s="1"/>
  <c r="C23" i="7" s="1"/>
  <c r="C24" i="7" s="1"/>
  <c r="C25" i="7" s="1"/>
  <c r="L14" i="7"/>
  <c r="L38" i="7" s="1"/>
  <c r="G14" i="7"/>
  <c r="G38" i="7" s="1"/>
  <c r="C6" i="7"/>
  <c r="C7" i="7" s="1"/>
  <c r="C8" i="7" s="1"/>
  <c r="C9" i="7" s="1"/>
  <c r="C10" i="7" s="1"/>
  <c r="C11" i="7" s="1"/>
  <c r="C12" i="7" s="1"/>
  <c r="C13" i="7" s="1"/>
  <c r="C5" i="7"/>
  <c r="T4" i="7"/>
  <c r="T14" i="7" s="1"/>
  <c r="T38" i="7" s="1"/>
  <c r="S4" i="7"/>
  <c r="S14" i="7" s="1"/>
  <c r="S38" i="7" s="1"/>
  <c r="R4" i="7"/>
  <c r="R14" i="7" s="1"/>
  <c r="R38" i="7" s="1"/>
  <c r="Q4" i="7"/>
  <c r="Q14" i="7" s="1"/>
  <c r="Q38" i="7" s="1"/>
  <c r="P4" i="7"/>
  <c r="P14" i="7" s="1"/>
  <c r="P38" i="7" s="1"/>
  <c r="O4" i="7"/>
  <c r="O14" i="7" s="1"/>
  <c r="O38" i="7" s="1"/>
  <c r="N4" i="7"/>
  <c r="N14" i="7" s="1"/>
  <c r="N38" i="7" s="1"/>
  <c r="M4" i="7"/>
  <c r="M14" i="7" s="1"/>
  <c r="M38" i="7" s="1"/>
  <c r="L4" i="7"/>
  <c r="K4" i="7"/>
  <c r="K14" i="7" s="1"/>
  <c r="K38" i="7" s="1"/>
  <c r="J4" i="7"/>
  <c r="J14" i="7" s="1"/>
  <c r="J38" i="7" s="1"/>
  <c r="I4" i="7"/>
  <c r="I14" i="7" s="1"/>
  <c r="I38" i="7" s="1"/>
  <c r="H4" i="7"/>
  <c r="H14" i="7" s="1"/>
  <c r="H38" i="7" s="1"/>
  <c r="G4" i="7"/>
  <c r="F4" i="7"/>
  <c r="F14" i="7" s="1"/>
  <c r="F38" i="7" s="1"/>
  <c r="E4" i="7"/>
  <c r="E14" i="7" s="1"/>
  <c r="E38" i="7" s="1"/>
  <c r="D4" i="7"/>
  <c r="D14" i="7" s="1"/>
  <c r="D38" i="7" s="1"/>
  <c r="A2" i="7"/>
  <c r="B1" i="7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28" i="6"/>
  <c r="C29" i="6" s="1"/>
  <c r="C30" i="6" s="1"/>
  <c r="C31" i="6" s="1"/>
  <c r="C32" i="6" s="1"/>
  <c r="C33" i="6" s="1"/>
  <c r="C34" i="6" s="1"/>
  <c r="C35" i="6" s="1"/>
  <c r="C36" i="6" s="1"/>
  <c r="C37" i="6" s="1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D26" i="6"/>
  <c r="C16" i="6"/>
  <c r="C17" i="6" s="1"/>
  <c r="C18" i="6" s="1"/>
  <c r="C19" i="6" s="1"/>
  <c r="C20" i="6" s="1"/>
  <c r="C21" i="6" s="1"/>
  <c r="C22" i="6" s="1"/>
  <c r="C23" i="6" s="1"/>
  <c r="C24" i="6" s="1"/>
  <c r="C25" i="6" s="1"/>
  <c r="C7" i="6"/>
  <c r="C8" i="6" s="1"/>
  <c r="C9" i="6" s="1"/>
  <c r="C10" i="6" s="1"/>
  <c r="C11" i="6" s="1"/>
  <c r="C12" i="6" s="1"/>
  <c r="C13" i="6" s="1"/>
  <c r="C6" i="6"/>
  <c r="C5" i="6"/>
  <c r="T4" i="6"/>
  <c r="T14" i="6" s="1"/>
  <c r="S4" i="6"/>
  <c r="S14" i="6" s="1"/>
  <c r="S39" i="6" s="1"/>
  <c r="R4" i="6"/>
  <c r="R14" i="6" s="1"/>
  <c r="R39" i="6" s="1"/>
  <c r="Q4" i="6"/>
  <c r="Q14" i="6" s="1"/>
  <c r="Q39" i="6" s="1"/>
  <c r="P4" i="6"/>
  <c r="P14" i="6" s="1"/>
  <c r="P39" i="6" s="1"/>
  <c r="O4" i="6"/>
  <c r="O14" i="6" s="1"/>
  <c r="O39" i="6" s="1"/>
  <c r="N4" i="6"/>
  <c r="N14" i="6" s="1"/>
  <c r="N39" i="6" s="1"/>
  <c r="M4" i="6"/>
  <c r="M14" i="6" s="1"/>
  <c r="M39" i="6" s="1"/>
  <c r="L4" i="6"/>
  <c r="L14" i="6" s="1"/>
  <c r="L39" i="6" s="1"/>
  <c r="K4" i="6"/>
  <c r="K14" i="6" s="1"/>
  <c r="K39" i="6" s="1"/>
  <c r="J4" i="6"/>
  <c r="J14" i="6" s="1"/>
  <c r="J39" i="6" s="1"/>
  <c r="I4" i="6"/>
  <c r="I14" i="6" s="1"/>
  <c r="I39" i="6" s="1"/>
  <c r="H4" i="6"/>
  <c r="H14" i="6" s="1"/>
  <c r="H39" i="6" s="1"/>
  <c r="G4" i="6"/>
  <c r="G14" i="6" s="1"/>
  <c r="G39" i="6" s="1"/>
  <c r="F4" i="6"/>
  <c r="F14" i="6" s="1"/>
  <c r="F39" i="6" s="1"/>
  <c r="E4" i="6"/>
  <c r="E14" i="6" s="1"/>
  <c r="E39" i="6" s="1"/>
  <c r="D4" i="6"/>
  <c r="D14" i="6" s="1"/>
  <c r="A2" i="6"/>
  <c r="B1" i="6"/>
  <c r="T40" i="5"/>
  <c r="S40" i="5"/>
  <c r="R40" i="5"/>
  <c r="Q40" i="5"/>
  <c r="P40" i="5"/>
  <c r="O40" i="5"/>
  <c r="N40" i="5"/>
  <c r="M40" i="5"/>
  <c r="L40" i="5"/>
  <c r="K40" i="5"/>
  <c r="J40" i="5"/>
  <c r="I40" i="5"/>
  <c r="H40" i="5"/>
  <c r="G40" i="5"/>
  <c r="F40" i="5"/>
  <c r="E40" i="5"/>
  <c r="D40" i="5"/>
  <c r="C28" i="5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D26" i="5"/>
  <c r="C16" i="5"/>
  <c r="C17" i="5" s="1"/>
  <c r="C18" i="5" s="1"/>
  <c r="C19" i="5" s="1"/>
  <c r="C20" i="5" s="1"/>
  <c r="C21" i="5" s="1"/>
  <c r="C22" i="5" s="1"/>
  <c r="C23" i="5" s="1"/>
  <c r="C24" i="5" s="1"/>
  <c r="C25" i="5" s="1"/>
  <c r="H14" i="5"/>
  <c r="H41" i="5" s="1"/>
  <c r="C5" i="5"/>
  <c r="C6" i="5" s="1"/>
  <c r="C7" i="5" s="1"/>
  <c r="C8" i="5" s="1"/>
  <c r="C9" i="5" s="1"/>
  <c r="C10" i="5" s="1"/>
  <c r="C11" i="5" s="1"/>
  <c r="C12" i="5" s="1"/>
  <c r="C13" i="5" s="1"/>
  <c r="T4" i="5"/>
  <c r="T14" i="5" s="1"/>
  <c r="T41" i="5" s="1"/>
  <c r="S4" i="5"/>
  <c r="S14" i="5" s="1"/>
  <c r="S41" i="5" s="1"/>
  <c r="R4" i="5"/>
  <c r="R14" i="5" s="1"/>
  <c r="R41" i="5" s="1"/>
  <c r="Q4" i="5"/>
  <c r="Q14" i="5" s="1"/>
  <c r="Q41" i="5" s="1"/>
  <c r="P4" i="5"/>
  <c r="P14" i="5" s="1"/>
  <c r="P41" i="5" s="1"/>
  <c r="O4" i="5"/>
  <c r="O14" i="5" s="1"/>
  <c r="O41" i="5" s="1"/>
  <c r="N4" i="5"/>
  <c r="N14" i="5" s="1"/>
  <c r="N41" i="5" s="1"/>
  <c r="M4" i="5"/>
  <c r="M14" i="5" s="1"/>
  <c r="M41" i="5" s="1"/>
  <c r="L4" i="5"/>
  <c r="L14" i="5" s="1"/>
  <c r="L41" i="5" s="1"/>
  <c r="K4" i="5"/>
  <c r="K14" i="5" s="1"/>
  <c r="K41" i="5" s="1"/>
  <c r="J4" i="5"/>
  <c r="J14" i="5" s="1"/>
  <c r="J41" i="5" s="1"/>
  <c r="I4" i="5"/>
  <c r="I14" i="5" s="1"/>
  <c r="I41" i="5" s="1"/>
  <c r="H4" i="5"/>
  <c r="G4" i="5"/>
  <c r="G14" i="5" s="1"/>
  <c r="G41" i="5" s="1"/>
  <c r="F4" i="5"/>
  <c r="F14" i="5" s="1"/>
  <c r="F41" i="5" s="1"/>
  <c r="E4" i="5"/>
  <c r="E14" i="5" s="1"/>
  <c r="E41" i="5" s="1"/>
  <c r="D4" i="5"/>
  <c r="D14" i="5" s="1"/>
  <c r="D41" i="5" s="1"/>
  <c r="A2" i="5"/>
  <c r="B1" i="5"/>
  <c r="T49" i="4"/>
  <c r="S49" i="4"/>
  <c r="R49" i="4"/>
  <c r="Q49" i="4"/>
  <c r="P49" i="4"/>
  <c r="O49" i="4"/>
  <c r="N49" i="4"/>
  <c r="M49" i="4"/>
  <c r="L49" i="4"/>
  <c r="K49" i="4"/>
  <c r="J49" i="4"/>
  <c r="I49" i="4"/>
  <c r="H49" i="4"/>
  <c r="G49" i="4"/>
  <c r="F49" i="4"/>
  <c r="E49" i="4"/>
  <c r="D49" i="4"/>
  <c r="C30" i="4"/>
  <c r="C31" i="4" s="1"/>
  <c r="C32" i="4" s="1"/>
  <c r="C33" i="4" s="1"/>
  <c r="C34" i="4" s="1"/>
  <c r="C35" i="4" s="1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19" i="4"/>
  <c r="C20" i="4" s="1"/>
  <c r="C21" i="4" s="1"/>
  <c r="C22" i="4" s="1"/>
  <c r="C23" i="4" s="1"/>
  <c r="C24" i="4" s="1"/>
  <c r="C25" i="4" s="1"/>
  <c r="C26" i="4" s="1"/>
  <c r="C27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T4" i="4"/>
  <c r="T17" i="4" s="1"/>
  <c r="T50" i="4" s="1"/>
  <c r="S4" i="4"/>
  <c r="S17" i="4" s="1"/>
  <c r="S50" i="4" s="1"/>
  <c r="R4" i="4"/>
  <c r="R17" i="4" s="1"/>
  <c r="R50" i="4" s="1"/>
  <c r="Q4" i="4"/>
  <c r="Q17" i="4" s="1"/>
  <c r="Q50" i="4" s="1"/>
  <c r="P4" i="4"/>
  <c r="P17" i="4" s="1"/>
  <c r="P50" i="4" s="1"/>
  <c r="O4" i="4"/>
  <c r="O17" i="4" s="1"/>
  <c r="O50" i="4" s="1"/>
  <c r="N4" i="4"/>
  <c r="N17" i="4" s="1"/>
  <c r="N50" i="4" s="1"/>
  <c r="M4" i="4"/>
  <c r="M17" i="4" s="1"/>
  <c r="M50" i="4" s="1"/>
  <c r="L4" i="4"/>
  <c r="L17" i="4" s="1"/>
  <c r="L50" i="4" s="1"/>
  <c r="K4" i="4"/>
  <c r="K17" i="4" s="1"/>
  <c r="K50" i="4" s="1"/>
  <c r="J4" i="4"/>
  <c r="J17" i="4" s="1"/>
  <c r="J50" i="4" s="1"/>
  <c r="I4" i="4"/>
  <c r="I17" i="4" s="1"/>
  <c r="I50" i="4" s="1"/>
  <c r="H4" i="4"/>
  <c r="H17" i="4" s="1"/>
  <c r="H50" i="4" s="1"/>
  <c r="G4" i="4"/>
  <c r="G17" i="4" s="1"/>
  <c r="G50" i="4" s="1"/>
  <c r="F4" i="4"/>
  <c r="F17" i="4" s="1"/>
  <c r="F50" i="4" s="1"/>
  <c r="E4" i="4"/>
  <c r="E17" i="4" s="1"/>
  <c r="E50" i="4" s="1"/>
  <c r="D4" i="4"/>
  <c r="D17" i="4" s="1"/>
  <c r="D50" i="4" s="1"/>
  <c r="A2" i="4"/>
  <c r="B1" i="4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29" i="3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28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16" i="3"/>
  <c r="C17" i="3" s="1"/>
  <c r="C18" i="3" s="1"/>
  <c r="C19" i="3" s="1"/>
  <c r="C20" i="3" s="1"/>
  <c r="C21" i="3" s="1"/>
  <c r="C22" i="3" s="1"/>
  <c r="C23" i="3" s="1"/>
  <c r="C24" i="3" s="1"/>
  <c r="C25" i="3" s="1"/>
  <c r="C5" i="3"/>
  <c r="C6" i="3" s="1"/>
  <c r="C7" i="3" s="1"/>
  <c r="C8" i="3" s="1"/>
  <c r="C9" i="3" s="1"/>
  <c r="C10" i="3" s="1"/>
  <c r="C11" i="3" s="1"/>
  <c r="C12" i="3" s="1"/>
  <c r="C13" i="3" s="1"/>
  <c r="T4" i="3"/>
  <c r="T14" i="3" s="1"/>
  <c r="T43" i="3" s="1"/>
  <c r="S4" i="3"/>
  <c r="S14" i="3" s="1"/>
  <c r="S43" i="3" s="1"/>
  <c r="R4" i="3"/>
  <c r="R14" i="3" s="1"/>
  <c r="R43" i="3" s="1"/>
  <c r="Q4" i="3"/>
  <c r="Q14" i="3" s="1"/>
  <c r="Q43" i="3" s="1"/>
  <c r="P4" i="3"/>
  <c r="P14" i="3" s="1"/>
  <c r="P43" i="3" s="1"/>
  <c r="O4" i="3"/>
  <c r="O14" i="3" s="1"/>
  <c r="O43" i="3" s="1"/>
  <c r="N4" i="3"/>
  <c r="N14" i="3" s="1"/>
  <c r="N43" i="3" s="1"/>
  <c r="M4" i="3"/>
  <c r="M14" i="3" s="1"/>
  <c r="M43" i="3" s="1"/>
  <c r="L4" i="3"/>
  <c r="L14" i="3" s="1"/>
  <c r="L43" i="3" s="1"/>
  <c r="K4" i="3"/>
  <c r="K14" i="3" s="1"/>
  <c r="K43" i="3" s="1"/>
  <c r="J4" i="3"/>
  <c r="J14" i="3" s="1"/>
  <c r="J43" i="3" s="1"/>
  <c r="I4" i="3"/>
  <c r="I14" i="3" s="1"/>
  <c r="I43" i="3" s="1"/>
  <c r="H4" i="3"/>
  <c r="H14" i="3" s="1"/>
  <c r="G4" i="3"/>
  <c r="G14" i="3" s="1"/>
  <c r="F4" i="3"/>
  <c r="F14" i="3" s="1"/>
  <c r="E4" i="3"/>
  <c r="E14" i="3" s="1"/>
  <c r="E43" i="3" s="1"/>
  <c r="D4" i="3"/>
  <c r="D14" i="3" s="1"/>
  <c r="D43" i="3" s="1"/>
  <c r="A2" i="3"/>
  <c r="B1" i="3"/>
  <c r="T37" i="2"/>
  <c r="S37" i="2"/>
  <c r="R37" i="2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28" i="2"/>
  <c r="C29" i="2" s="1"/>
  <c r="C30" i="2" s="1"/>
  <c r="C31" i="2" s="1"/>
  <c r="C32" i="2" s="1"/>
  <c r="C33" i="2" s="1"/>
  <c r="C34" i="2" s="1"/>
  <c r="C35" i="2" s="1"/>
  <c r="C36" i="2" s="1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16" i="2"/>
  <c r="C17" i="2" s="1"/>
  <c r="C18" i="2" s="1"/>
  <c r="C19" i="2" s="1"/>
  <c r="C20" i="2" s="1"/>
  <c r="C21" i="2" s="1"/>
  <c r="C22" i="2" s="1"/>
  <c r="C23" i="2" s="1"/>
  <c r="C24" i="2" s="1"/>
  <c r="C25" i="2" s="1"/>
  <c r="C6" i="2"/>
  <c r="C7" i="2" s="1"/>
  <c r="C8" i="2" s="1"/>
  <c r="C9" i="2" s="1"/>
  <c r="C10" i="2" s="1"/>
  <c r="C11" i="2" s="1"/>
  <c r="C12" i="2" s="1"/>
  <c r="C13" i="2" s="1"/>
  <c r="C5" i="2"/>
  <c r="T4" i="2"/>
  <c r="T14" i="2" s="1"/>
  <c r="T38" i="2" s="1"/>
  <c r="S4" i="2"/>
  <c r="S14" i="2" s="1"/>
  <c r="S38" i="2" s="1"/>
  <c r="R4" i="2"/>
  <c r="R14" i="2" s="1"/>
  <c r="R38" i="2" s="1"/>
  <c r="Q4" i="2"/>
  <c r="Q14" i="2" s="1"/>
  <c r="Q38" i="2" s="1"/>
  <c r="P4" i="2"/>
  <c r="P14" i="2" s="1"/>
  <c r="P38" i="2" s="1"/>
  <c r="O4" i="2"/>
  <c r="O14" i="2" s="1"/>
  <c r="O38" i="2" s="1"/>
  <c r="N4" i="2"/>
  <c r="N14" i="2" s="1"/>
  <c r="N38" i="2" s="1"/>
  <c r="M4" i="2"/>
  <c r="M14" i="2" s="1"/>
  <c r="M38" i="2" s="1"/>
  <c r="L4" i="2"/>
  <c r="L14" i="2" s="1"/>
  <c r="L38" i="2" s="1"/>
  <c r="K4" i="2"/>
  <c r="K14" i="2" s="1"/>
  <c r="K38" i="2" s="1"/>
  <c r="J4" i="2"/>
  <c r="J14" i="2" s="1"/>
  <c r="J38" i="2" s="1"/>
  <c r="I4" i="2"/>
  <c r="I14" i="2" s="1"/>
  <c r="I38" i="2" s="1"/>
  <c r="H4" i="2"/>
  <c r="H14" i="2" s="1"/>
  <c r="H38" i="2" s="1"/>
  <c r="G4" i="2"/>
  <c r="G14" i="2" s="1"/>
  <c r="G38" i="2" s="1"/>
  <c r="F4" i="2"/>
  <c r="F14" i="2" s="1"/>
  <c r="F38" i="2" s="1"/>
  <c r="E4" i="2"/>
  <c r="E14" i="2" s="1"/>
  <c r="E38" i="2" s="1"/>
  <c r="D4" i="2"/>
  <c r="D14" i="2" s="1"/>
  <c r="D38" i="2" s="1"/>
  <c r="A2" i="2"/>
  <c r="B1" i="2"/>
  <c r="B39" i="16" l="1"/>
  <c r="B38" i="14"/>
  <c r="B38" i="19"/>
  <c r="B40" i="23"/>
  <c r="B38" i="20"/>
  <c r="B38" i="18"/>
  <c r="B38" i="17"/>
  <c r="B38" i="11"/>
  <c r="B38" i="10"/>
  <c r="B38" i="9"/>
  <c r="B38" i="7"/>
  <c r="G43" i="3"/>
  <c r="D39" i="6"/>
  <c r="B39" i="6" s="1"/>
  <c r="T39" i="6"/>
  <c r="H43" i="3"/>
  <c r="F43" i="3"/>
  <c r="B43" i="3" s="1"/>
  <c r="B41" i="5"/>
  <c r="B50" i="4"/>
  <c r="B38" i="2"/>
</calcChain>
</file>

<file path=xl/sharedStrings.xml><?xml version="1.0" encoding="utf-8"?>
<sst xmlns="http://schemas.openxmlformats.org/spreadsheetml/2006/main" count="1395" uniqueCount="253">
  <si>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</si>
  <si>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</si>
  <si>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</si>
  <si>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</si>
  <si>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</si>
  <si>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</si>
  <si>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</si>
  <si>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</si>
  <si>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</si>
  <si>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</si>
  <si>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</si>
  <si>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</si>
  <si>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</si>
  <si>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</si>
  <si>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</si>
  <si>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</si>
  <si>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</si>
  <si>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</si>
  <si>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</si>
  <si>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</si>
  <si>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</si>
  <si>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</si>
  <si>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</si>
  <si>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</si>
  <si>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</si>
  <si>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</si>
  <si>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</si>
  <si>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</si>
  <si>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</si>
  <si>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مبيعات مياه بالتنك</t>
  </si>
  <si>
    <t>رسوم مخطط موقع</t>
  </si>
  <si>
    <t>من حساب</t>
  </si>
  <si>
    <t>الى حساب</t>
  </si>
  <si>
    <t>المصروفات</t>
  </si>
  <si>
    <t>بلدية علار</t>
  </si>
  <si>
    <t>مطالبة مياه شهر 11 / 2023</t>
  </si>
  <si>
    <t>الارصدة النقدية الاجمالية شيقل</t>
  </si>
  <si>
    <t>الرصيد</t>
  </si>
  <si>
    <t>عثمان محمد حسن ملحم</t>
  </si>
  <si>
    <t>رسوم بناء</t>
  </si>
  <si>
    <t>مبيعات كهرباء</t>
  </si>
  <si>
    <t>مبيعات مياه</t>
  </si>
  <si>
    <t>فوزي محمد محمود ابراهيم</t>
  </si>
  <si>
    <t>اشتراك كهرباء 3 فاز</t>
  </si>
  <si>
    <t>ابراهيم نهاد احمد ملحم</t>
  </si>
  <si>
    <t>اشتراك كهرباء</t>
  </si>
  <si>
    <t>جهاد ياسين مصطفى يحيى</t>
  </si>
  <si>
    <t xml:space="preserve">من حساب </t>
  </si>
  <si>
    <t>بال بيه كهرباء</t>
  </si>
  <si>
    <t>بال بيه مياه</t>
  </si>
  <si>
    <t>الحالات الاجتماعية</t>
  </si>
  <si>
    <t>شحن كهرباء مجاني</t>
  </si>
  <si>
    <t>شحن مياه مجاني</t>
  </si>
  <si>
    <t>عدي حازم شلاش عبادي</t>
  </si>
  <si>
    <t>اجور عامل على سيارة جمع النفايات شهر 2 / 2024</t>
  </si>
  <si>
    <t>يزيد عزت محمود خليلية</t>
  </si>
  <si>
    <t>اجور سائق على سيارة جمع النفايات شهر 2 / 2025</t>
  </si>
  <si>
    <t>محلات ابو ثامر لمواد البناء</t>
  </si>
  <si>
    <t>اجور باجر - اعمال البلدية</t>
  </si>
  <si>
    <t>مهدي عبد السلام محمد ملحم</t>
  </si>
  <si>
    <t>اجور دهان في المدرسة الاساسية الجديدة</t>
  </si>
  <si>
    <t>عمولات بنكية</t>
  </si>
  <si>
    <t>الجامعة العربية الامريكية</t>
  </si>
  <si>
    <t>رسوم دورة نظم المعلومات الجغرافية</t>
  </si>
  <si>
    <t>محمود نمر جوابرة</t>
  </si>
  <si>
    <t>عزيز محمد صالح اشقر</t>
  </si>
  <si>
    <t>محمد جمال يحيى  واخويه عبد الله وابراهيم</t>
  </si>
  <si>
    <t>الصندوق الرئيسي - شيقل</t>
  </si>
  <si>
    <t>البنك الرئيسي - شيقل</t>
  </si>
  <si>
    <t>الصندوق الرئيسي - دينار</t>
  </si>
  <si>
    <t>البنك الرئيسي - دينار</t>
  </si>
  <si>
    <t>شركة محطة كفرراعي للمحروقات</t>
  </si>
  <si>
    <t>محروقات بدل تنقل الموظف ساهر فياض</t>
  </si>
  <si>
    <t>محروقات بدل تنقل الموظف سامي موفق</t>
  </si>
  <si>
    <t>محروقات بدل تنقل الموظف علي هاشم</t>
  </si>
  <si>
    <t>محروقات بدل تنقل الموظف محمد بسام</t>
  </si>
  <si>
    <t>محروقات بدل تنقل الموظف احمد سامي</t>
  </si>
  <si>
    <t>اثمان كهرباء - جدولة شيكات</t>
  </si>
  <si>
    <t>مجلس الخدمات المشترك</t>
  </si>
  <si>
    <t>نفقات مكب النفايات - جدولة شيكات</t>
  </si>
  <si>
    <t>شركة فيوري تريد</t>
  </si>
  <si>
    <t>اثمان عدادات مياه مسبقة الدفع</t>
  </si>
  <si>
    <t>سند صرف ملغي</t>
  </si>
  <si>
    <t>شركة سارة للطاقة المتجددة</t>
  </si>
  <si>
    <t>شراء محول كهرباء - جدولة شيكات</t>
  </si>
  <si>
    <t>شركة سرطبة (ساتكو) للمقاولات</t>
  </si>
  <si>
    <t>مساهمة البلدية في تطوير خط طوباس</t>
  </si>
  <si>
    <t>شركة براديس للمقاولات والانشاءات</t>
  </si>
  <si>
    <t>دفعة ةالى مشروع مدرسة ذكور كفرراعي الثانوية</t>
  </si>
  <si>
    <t>شركة ازمير الانشائية</t>
  </si>
  <si>
    <t>صيانة شبكة الكهرباء</t>
  </si>
  <si>
    <t>الشركة الفنية للهندسة الكهربائية</t>
  </si>
  <si>
    <t>توريد عدادات كهرباء</t>
  </si>
  <si>
    <t>مجلس قروي فحمة</t>
  </si>
  <si>
    <t>مبيعات مياه شهر 1 /2024</t>
  </si>
  <si>
    <t>بلدية عرابة</t>
  </si>
  <si>
    <t>اثمان اشتال مثمرة</t>
  </si>
  <si>
    <t>الاتصالات الفلسطينية</t>
  </si>
  <si>
    <t>فاتورة خط الفايبر شهر 2 / 2024</t>
  </si>
  <si>
    <t xml:space="preserve">التامين الصحي </t>
  </si>
  <si>
    <t>اقتطاعات التامين الصحي شهر 2 + 3 / 2024</t>
  </si>
  <si>
    <t>محلات الحسين</t>
  </si>
  <si>
    <t>لوازم شبكة المياه</t>
  </si>
  <si>
    <t>نفقات مكب النفايات شهر 2 / 2024</t>
  </si>
  <si>
    <t>ايهاب ناصر جوابرة</t>
  </si>
  <si>
    <t>اجور عامل اخراج عدادات كهرباء وتبديل برامج</t>
  </si>
  <si>
    <t>مجلس قروي الرامة</t>
  </si>
  <si>
    <t>مراكز شحن الكهرباء الخارجية</t>
  </si>
  <si>
    <t>البنك كهرباء</t>
  </si>
  <si>
    <t>نهاد احمد محمد ملحم</t>
  </si>
  <si>
    <t>اجور عمل طرنش - طريق علار</t>
  </si>
  <si>
    <t>شركة حيفا لتسويق البترول</t>
  </si>
  <si>
    <t>محروقات اليات البلدية التشغيلية شهر 2 / 2024</t>
  </si>
  <si>
    <t>محروقات سيارة الاسعاف شهر 2 / 2025</t>
  </si>
  <si>
    <t>جوال</t>
  </si>
  <si>
    <t>تسديد فاتورة جوالات البلدية</t>
  </si>
  <si>
    <t>ايصال ملغي</t>
  </si>
  <si>
    <t>محروقات بدل تنقل الموظف ياسر ابو الشوارب</t>
  </si>
  <si>
    <t>شركة بردايس للمقاولات والانشاءات</t>
  </si>
  <si>
    <t>اعمال حفريات - اجور بوبكات</t>
  </si>
  <si>
    <t>اياد جمال احمد صبيح</t>
  </si>
  <si>
    <t>مساهمة في خط مياه</t>
  </si>
  <si>
    <t>محمد خالد السعدي</t>
  </si>
  <si>
    <t>ايراد سيارة الاسعاف</t>
  </si>
  <si>
    <t>محمود "محمد وجهاد" جميل ملحم</t>
  </si>
  <si>
    <t>مشروع كهرباء</t>
  </si>
  <si>
    <t>مشروع مياه</t>
  </si>
  <si>
    <t>البنك الرئيسي شيقل</t>
  </si>
  <si>
    <t>الصندوق الرئيسي دينار</t>
  </si>
  <si>
    <t>البنك الرئيسي دينار</t>
  </si>
  <si>
    <t>الصندوق الرئيسي شيقل</t>
  </si>
  <si>
    <t>نائل مرشد -كماليات السيارات</t>
  </si>
  <si>
    <t>اثمان شاشة - رافعة الكهرباء</t>
  </si>
  <si>
    <t>محمد منجد خليل ملحم</t>
  </si>
  <si>
    <t>دفعة مقدمة من راتب شهر 3 / 2024</t>
  </si>
  <si>
    <t>حافظ احمد محمد حسين</t>
  </si>
  <si>
    <t xml:space="preserve">مبيعات مياه </t>
  </si>
  <si>
    <t>حسين يوسف جميل صعابنة</t>
  </si>
  <si>
    <t>اجور عامل على النفايات</t>
  </si>
  <si>
    <t>بلال صالح ظاهر جوابرة</t>
  </si>
  <si>
    <t>نجود احمد محمد عيسى</t>
  </si>
  <si>
    <t>اثمان شراشف - قاعة البلدية</t>
  </si>
  <si>
    <t>محروقات بدل تنقل الموظف وليد حسام يحيى</t>
  </si>
  <si>
    <t>شركة الاتصالات الفلسطينية</t>
  </si>
  <si>
    <t>تسديد فواتير هاتف البلدية</t>
  </si>
  <si>
    <t>محمد علي محمد ارشيد</t>
  </si>
  <si>
    <t>اجور عامل على صيانة مضخات المياه</t>
  </si>
  <si>
    <t>عالم الكمبيوتر</t>
  </si>
  <si>
    <t>اثمان جهاز كمبيوتر شحن الكهرباء والمياه</t>
  </si>
  <si>
    <t>عبد العفو خالد عبد العفو ملحم</t>
  </si>
  <si>
    <t>رزق برهان فتحي شيخ ابراهيم</t>
  </si>
  <si>
    <t>اجور عامل تنظيفات على الشوارع</t>
  </si>
  <si>
    <t>لؤي عبد الرحيم محي الدين يحيى</t>
  </si>
  <si>
    <t>اثمان فواكه - ضيافة وزير الحكم المحلي</t>
  </si>
  <si>
    <t>محمد ماهر محمود صوالحة</t>
  </si>
  <si>
    <t>اشتراك كهرباء + مساهمة في خط مياه</t>
  </si>
  <si>
    <t>علي هاشم احمد ملحم</t>
  </si>
  <si>
    <t>وليد ذيب محمد صوالحة</t>
  </si>
  <si>
    <t>دفعة مقدمة من راتب شهر 3 / 2025</t>
  </si>
  <si>
    <t>عبد الرحمن محيى احمد حسين</t>
  </si>
  <si>
    <t>اجور تصليح بنشر التركتور الاحمر</t>
  </si>
  <si>
    <t>ايهم جعفر احمد صالح ابو حسنة</t>
  </si>
  <si>
    <t>اجور اعمال خراطة بيل - مضخات المياه</t>
  </si>
  <si>
    <t>اعمدة كهرباء</t>
  </si>
  <si>
    <t>علي احمد محمود ابراهيم</t>
  </si>
  <si>
    <t>علي راجح عارف شيخ ابراهيم</t>
  </si>
  <si>
    <t>فؤاد عبد الحافظ توفيق الشمالي</t>
  </si>
  <si>
    <t>ايجار قاعة مبنى البلدية</t>
  </si>
  <si>
    <t>البنك دولار</t>
  </si>
  <si>
    <t>الصندوق الرئيسي</t>
  </si>
  <si>
    <t>البنك الرئيسي</t>
  </si>
  <si>
    <t>شركة العجاوي</t>
  </si>
  <si>
    <t>اثمان كوشوك عدد 2 التركتور الاحمر</t>
  </si>
  <si>
    <t>باسل شحادة سعيد عواكمة</t>
  </si>
  <si>
    <t>اجور تركيب عجلات تركتور</t>
  </si>
  <si>
    <t>دفعة مقدمة من راتب شهر 3 / 2021</t>
  </si>
  <si>
    <t>العقارية الهندسية - رافت القيسي</t>
  </si>
  <si>
    <t>اجور اعمال مخططات تفصيلية</t>
  </si>
  <si>
    <t>خالد نبيل علي صبيح</t>
  </si>
  <si>
    <t>اسعد فالح اسعد صبيح</t>
  </si>
  <si>
    <t>تفعيل اشتراك كهرباء ومياه</t>
  </si>
  <si>
    <t xml:space="preserve">مراكز شحن الكهرباء الخارجية </t>
  </si>
  <si>
    <t>جدولة شيكات - المدرسة الثانوية للبنين</t>
  </si>
  <si>
    <t>اثمان كهرباء عن الاشهر 12/2024 - 2 / 2024</t>
  </si>
  <si>
    <t>Z02</t>
  </si>
  <si>
    <t>احمد سامي ملحم</t>
  </si>
  <si>
    <t>نضال محمد اسماعيل ملحم</t>
  </si>
  <si>
    <t>مطبعة الديار</t>
  </si>
  <si>
    <t>اثمان يافطة ترحيب - زيارة وزير الحكم المحلي</t>
  </si>
  <si>
    <t>جمال محمد احمد يحيى</t>
  </si>
  <si>
    <t>شركة مدى</t>
  </si>
  <si>
    <t>فاتح رشيد رجا اطرش</t>
  </si>
  <si>
    <t>اشتراك مياه</t>
  </si>
  <si>
    <t>غازي عبد الهادي خضر عبد الهادي</t>
  </si>
  <si>
    <t>زاهر زكي رجا الاطرش</t>
  </si>
  <si>
    <t>شركة بوينت اند انيرجي</t>
  </si>
  <si>
    <t>اجور اعمال غسيل وبناشر اليات البلدية</t>
  </si>
  <si>
    <t>مهند محمد خليل قوقا</t>
  </si>
  <si>
    <t>اجور عامل فني صيانة مضخات المياه</t>
  </si>
  <si>
    <t>المنصة الريفية</t>
  </si>
  <si>
    <t>مساهمة البلدية في الطرق الزراعية</t>
  </si>
  <si>
    <t xml:space="preserve">اثمان احبار طابعات </t>
  </si>
  <si>
    <t>فريال عزيز ابراهيم صبيح</t>
  </si>
  <si>
    <t>شحن كهرباء مجاني بتاريخ 18 / 3 / 2024</t>
  </si>
  <si>
    <t>صندوق الدينار</t>
  </si>
  <si>
    <t>البنك دينار</t>
  </si>
  <si>
    <t>محطة كفرراعي للمحروقات</t>
  </si>
  <si>
    <t>سند بلال تحسين صبيح</t>
  </si>
  <si>
    <t>صرف ملغي</t>
  </si>
  <si>
    <t>بقالة ابو صالحية</t>
  </si>
  <si>
    <t>ضيافة وتشريفات للبلدية</t>
  </si>
  <si>
    <t>زيد جميل يوسف ابراهيم</t>
  </si>
  <si>
    <t>مساهمة في عمود كهرباء</t>
  </si>
  <si>
    <t>اجور عامل على تنزيل الحاويات</t>
  </si>
  <si>
    <t>حسني علي احمد ملحم</t>
  </si>
  <si>
    <t>اجور عامل على المضخات</t>
  </si>
  <si>
    <t>هاشم احمد صالح ملحم</t>
  </si>
  <si>
    <t>اجور عامل على مشروع المياه</t>
  </si>
  <si>
    <t>اجور اعمال اضافية شهر 3 / 2024</t>
  </si>
  <si>
    <t>ضريبة الدخل</t>
  </si>
  <si>
    <t>اقتطاعات ضريبة الدخل عن الاشهر 1 + 2 /2024</t>
  </si>
  <si>
    <t>مراكز الشحن الخارجية</t>
  </si>
  <si>
    <t>اجور تركيب ارمة اشارة طرق مسجد ابو ايوب</t>
  </si>
  <si>
    <t>محمود بشار مهاوش شحادة</t>
  </si>
  <si>
    <t>اجور تصليح دسك للبلدية</t>
  </si>
  <si>
    <t>موظفي ورئيس البلدية</t>
  </si>
  <si>
    <t>رواتب شهر 3 / 2024</t>
  </si>
  <si>
    <t>اجور عامل على سيارة النفايات</t>
  </si>
  <si>
    <t>ضياء خالد يوسف يحيى</t>
  </si>
  <si>
    <t>اجور عامل في مدرسة كفرراعي الجديدة</t>
  </si>
  <si>
    <t>رياض يوسف حسني موسى</t>
  </si>
  <si>
    <t>اجور تركيب كاونتر خشب - خدمات الجمهور</t>
  </si>
  <si>
    <t>ملهم نائل صالح صوالحة</t>
  </si>
  <si>
    <t>محمد خالد صلاح السعدي</t>
  </si>
  <si>
    <t>ناجح النظمي</t>
  </si>
  <si>
    <t>محطة كفرراعي للمحوقات</t>
  </si>
  <si>
    <t>قصي حسن جالولي</t>
  </si>
  <si>
    <t>فتحي خالد ابراهيم يحيى</t>
  </si>
  <si>
    <t>عزام عبد الجبار رجا يحيى</t>
  </si>
  <si>
    <t>تفعيل اشتراك كهرباء</t>
  </si>
  <si>
    <t>عماد زهير عزات ابو خميس</t>
  </si>
  <si>
    <t>فصل اشتراك كهرباء</t>
  </si>
  <si>
    <t>جمال محمود عبد الله سعيد يحيى</t>
  </si>
  <si>
    <t>ماهر احمد ناجي صبيح</t>
  </si>
  <si>
    <t>اشتراك كهراباء</t>
  </si>
  <si>
    <t>رسوم نفايات وضريبة معارف شهر 3 / 2024</t>
  </si>
  <si>
    <t>خصميات التقاعد عن الاشهر 1 + 2 + 3 /2024</t>
  </si>
  <si>
    <t>ملغي</t>
  </si>
  <si>
    <t>طلب معلومات</t>
  </si>
  <si>
    <t>شركة التوسع لانظمة المعلومات</t>
  </si>
  <si>
    <t>كفالة نظام الارشفة الالكتروتي</t>
  </si>
  <si>
    <t>محمد اشرف احمد مرشد</t>
  </si>
  <si>
    <t>اجور عامل مساحة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</si>
</sst>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5" fontId="1" fillId="2" borderId="9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5" fontId="2" fillId="3" borderId="9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5" fontId="2" fillId="3" borderId="11" xfId="0" applyNumberFormat="1" applyFont="1" applyFill="1" applyBorder="1" applyAlignment="1">
      <alignment horizontal="center"/>
    </xf>
    <xf numFmtId="164" fontId="2" fillId="3" borderId="11" xfId="0" applyNumberFormat="1" applyFont="1" applyFill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3" xfId="0" applyNumberFormat="1" applyFont="1" applyFill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5" fontId="1" fillId="2" borderId="15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65" fontId="2" fillId="4" borderId="17" xfId="0" applyNumberFormat="1" applyFont="1" applyFill="1" applyBorder="1" applyAlignment="1">
      <alignment horizontal="center"/>
    </xf>
    <xf numFmtId="165" fontId="2" fillId="4" borderId="18" xfId="0" applyNumberFormat="1" applyFont="1" applyFill="1" applyBorder="1" applyAlignment="1">
      <alignment horizontal="center"/>
    </xf>
    <xf numFmtId="164" fontId="2" fillId="4" borderId="18" xfId="0" applyNumberFormat="1" applyFont="1" applyFill="1" applyBorder="1" applyAlignment="1">
      <alignment horizontal="center"/>
    </xf>
    <xf numFmtId="164" fontId="2" fillId="4" borderId="19" xfId="0" applyNumberFormat="1" applyFont="1" applyFill="1" applyBorder="1" applyAlignment="1">
      <alignment horizontal="center"/>
    </xf>
    <xf numFmtId="165" fontId="2" fillId="4" borderId="20" xfId="0" applyNumberFormat="1" applyFont="1" applyFill="1" applyBorder="1" applyAlignment="1">
      <alignment horizontal="center"/>
    </xf>
    <xf numFmtId="164" fontId="2" fillId="4" borderId="20" xfId="0" applyNumberFormat="1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165" fontId="2" fillId="5" borderId="17" xfId="0" applyNumberFormat="1" applyFont="1" applyFill="1" applyBorder="1" applyAlignment="1">
      <alignment horizontal="center"/>
    </xf>
    <xf numFmtId="165" fontId="2" fillId="5" borderId="18" xfId="0" applyNumberFormat="1" applyFont="1" applyFill="1" applyBorder="1" applyAlignment="1">
      <alignment horizontal="center"/>
    </xf>
    <xf numFmtId="164" fontId="2" fillId="5" borderId="18" xfId="0" applyNumberFormat="1" applyFont="1" applyFill="1" applyBorder="1" applyAlignment="1">
      <alignment horizontal="center"/>
    </xf>
    <xf numFmtId="164" fontId="2" fillId="5" borderId="19" xfId="0" applyNumberFormat="1" applyFont="1" applyFill="1" applyBorder="1" applyAlignment="1">
      <alignment horizontal="center"/>
    </xf>
    <xf numFmtId="165" fontId="2" fillId="5" borderId="20" xfId="0" applyNumberFormat="1" applyFont="1" applyFill="1" applyBorder="1" applyAlignment="1">
      <alignment horizontal="center"/>
    </xf>
    <xf numFmtId="164" fontId="2" fillId="5" borderId="20" xfId="0" applyNumberFormat="1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165" fontId="1" fillId="5" borderId="6" xfId="0" applyNumberFormat="1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165" fontId="1" fillId="2" borderId="27" xfId="0" applyNumberFormat="1" applyFont="1" applyFill="1" applyBorder="1" applyAlignment="1">
      <alignment horizontal="center"/>
    </xf>
    <xf numFmtId="164" fontId="1" fillId="2" borderId="27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164" fontId="1" fillId="2" borderId="6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3" fontId="1" fillId="2" borderId="6" xfId="0" applyNumberFormat="1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2" fillId="3" borderId="6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164" fontId="2" fillId="3" borderId="9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1" xfId="0" applyNumberFormat="1" applyFont="1" applyFill="1" applyBorder="1" applyAlignment="1">
      <alignment horizontal="center"/>
    </xf>
    <xf numFmtId="164" fontId="2" fillId="3" borderId="13" xfId="0" applyNumberFormat="1" applyFont="1" applyFill="1" applyBorder="1" applyAlignment="1">
      <alignment horizontal="center"/>
    </xf>
    <xf numFmtId="3" fontId="1" fillId="2" borderId="14" xfId="0" applyNumberFormat="1" applyFont="1" applyFill="1" applyBorder="1" applyAlignment="1">
      <alignment horizontal="center"/>
    </xf>
    <xf numFmtId="3" fontId="1" fillId="2" borderId="15" xfId="0" applyNumberFormat="1" applyFont="1" applyFill="1" applyBorder="1" applyAlignment="1">
      <alignment horizontal="center"/>
    </xf>
    <xf numFmtId="3" fontId="2" fillId="4" borderId="17" xfId="0" applyNumberFormat="1" applyFont="1" applyFill="1" applyBorder="1" applyAlignment="1">
      <alignment horizontal="center"/>
    </xf>
    <xf numFmtId="3" fontId="2" fillId="4" borderId="18" xfId="0" applyNumberFormat="1" applyFont="1" applyFill="1" applyBorder="1" applyAlignment="1">
      <alignment horizontal="center"/>
    </xf>
    <xf numFmtId="164" fontId="2" fillId="6" borderId="20" xfId="0" applyNumberFormat="1" applyFont="1" applyFill="1" applyBorder="1" applyAlignment="1">
      <alignment horizontal="center"/>
    </xf>
    <xf numFmtId="3" fontId="1" fillId="4" borderId="14" xfId="0" applyNumberFormat="1" applyFont="1" applyFill="1" applyBorder="1" applyAlignment="1">
      <alignment horizontal="center"/>
    </xf>
    <xf numFmtId="3" fontId="2" fillId="5" borderId="17" xfId="0" applyNumberFormat="1" applyFont="1" applyFill="1" applyBorder="1" applyAlignment="1">
      <alignment horizontal="center"/>
    </xf>
    <xf numFmtId="3" fontId="2" fillId="5" borderId="18" xfId="0" applyNumberFormat="1" applyFont="1" applyFill="1" applyBorder="1" applyAlignment="1">
      <alignment horizontal="center"/>
    </xf>
    <xf numFmtId="3" fontId="1" fillId="5" borderId="6" xfId="0" applyNumberFormat="1" applyFont="1" applyFill="1" applyBorder="1" applyAlignment="1">
      <alignment horizontal="center"/>
    </xf>
    <xf numFmtId="3" fontId="1" fillId="2" borderId="27" xfId="0" applyNumberFormat="1" applyFont="1" applyFill="1" applyBorder="1" applyAlignment="1">
      <alignment horizontal="center"/>
    </xf>
    <xf numFmtId="3" fontId="0" fillId="0" borderId="0" xfId="0" applyNumberFormat="1"/>
    <xf numFmtId="164" fontId="2" fillId="3" borderId="6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4" borderId="17" xfId="0" applyNumberFormat="1" applyFont="1" applyFill="1" applyBorder="1" applyAlignment="1">
      <alignment horizontal="center"/>
    </xf>
    <xf numFmtId="164" fontId="2" fillId="5" borderId="17" xfId="0" applyNumberFormat="1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6" xfId="0" applyNumberFormat="1" applyFont="1" applyFill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4" fontId="2" fillId="0" borderId="13" xfId="0" applyNumberFormat="1" applyFont="1" applyBorder="1" applyAlignment="1">
      <alignment horizontal="center"/>
    </xf>
    <xf numFmtId="4" fontId="1" fillId="2" borderId="15" xfId="0" applyNumberFormat="1" applyFont="1" applyFill="1" applyBorder="1" applyAlignment="1">
      <alignment horizontal="center"/>
    </xf>
    <xf numFmtId="4" fontId="2" fillId="4" borderId="18" xfId="0" applyNumberFormat="1" applyFont="1" applyFill="1" applyBorder="1" applyAlignment="1">
      <alignment horizontal="center"/>
    </xf>
    <xf numFmtId="4" fontId="2" fillId="4" borderId="19" xfId="0" applyNumberFormat="1" applyFont="1" applyFill="1" applyBorder="1" applyAlignment="1">
      <alignment horizontal="center"/>
    </xf>
    <xf numFmtId="4" fontId="2" fillId="4" borderId="20" xfId="0" applyNumberFormat="1" applyFont="1" applyFill="1" applyBorder="1" applyAlignment="1">
      <alignment horizontal="center"/>
    </xf>
    <xf numFmtId="4" fontId="1" fillId="4" borderId="14" xfId="0" applyNumberFormat="1" applyFont="1" applyFill="1" applyBorder="1" applyAlignment="1">
      <alignment horizontal="center"/>
    </xf>
    <xf numFmtId="4" fontId="2" fillId="5" borderId="18" xfId="0" applyNumberFormat="1" applyFont="1" applyFill="1" applyBorder="1" applyAlignment="1">
      <alignment horizontal="center"/>
    </xf>
    <xf numFmtId="4" fontId="2" fillId="5" borderId="19" xfId="0" applyNumberFormat="1" applyFont="1" applyFill="1" applyBorder="1" applyAlignment="1">
      <alignment horizontal="center"/>
    </xf>
    <xf numFmtId="4" fontId="2" fillId="5" borderId="20" xfId="0" applyNumberFormat="1" applyFont="1" applyFill="1" applyBorder="1" applyAlignment="1">
      <alignment horizontal="center"/>
    </xf>
    <xf numFmtId="4" fontId="1" fillId="5" borderId="6" xfId="0" applyNumberFormat="1" applyFont="1" applyFill="1" applyBorder="1" applyAlignment="1">
      <alignment horizontal="center"/>
    </xf>
    <xf numFmtId="4" fontId="1" fillId="2" borderId="27" xfId="0" applyNumberFormat="1" applyFont="1" applyFill="1" applyBorder="1" applyAlignment="1">
      <alignment horizontal="center"/>
    </xf>
    <xf numFmtId="4" fontId="0" fillId="0" borderId="0" xfId="0" applyNumberFormat="1"/>
    <xf numFmtId="164" fontId="1" fillId="2" borderId="29" xfId="0" applyNumberFormat="1" applyFont="1" applyFill="1" applyBorder="1" applyAlignment="1">
      <alignment horizontal="center"/>
    </xf>
    <xf numFmtId="164" fontId="1" fillId="2" borderId="30" xfId="0" applyNumberFormat="1" applyFont="1" applyFill="1" applyBorder="1" applyAlignment="1">
      <alignment horizontal="center"/>
    </xf>
    <xf numFmtId="164" fontId="2" fillId="0" borderId="28" xfId="0" applyNumberFormat="1" applyFont="1" applyBorder="1" applyAlignment="1">
      <alignment horizontal="center"/>
    </xf>
    <xf numFmtId="164" fontId="2" fillId="0" borderId="32" xfId="0" applyNumberFormat="1" applyFont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33" xfId="0" applyNumberFormat="1" applyFont="1" applyFill="1" applyBorder="1" applyAlignment="1">
      <alignment horizontal="center"/>
    </xf>
    <xf numFmtId="164" fontId="1" fillId="4" borderId="34" xfId="0" applyNumberFormat="1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164" fontId="1" fillId="4" borderId="35" xfId="0" applyNumberFormat="1" applyFont="1" applyFill="1" applyBorder="1" applyAlignment="1">
      <alignment horizontal="center"/>
    </xf>
    <xf numFmtId="164" fontId="1" fillId="4" borderId="15" xfId="0" applyNumberFormat="1" applyFont="1" applyFill="1" applyBorder="1" applyAlignment="1">
      <alignment horizontal="center"/>
    </xf>
    <xf numFmtId="164" fontId="2" fillId="5" borderId="33" xfId="0" applyNumberFormat="1" applyFont="1" applyFill="1" applyBorder="1" applyAlignment="1">
      <alignment horizontal="center"/>
    </xf>
    <xf numFmtId="164" fontId="1" fillId="5" borderId="29" xfId="0" applyNumberFormat="1" applyFont="1" applyFill="1" applyBorder="1" applyAlignment="1">
      <alignment horizontal="center"/>
    </xf>
    <xf numFmtId="165" fontId="1" fillId="5" borderId="9" xfId="0" applyNumberFormat="1" applyFont="1" applyFill="1" applyBorder="1" applyAlignment="1">
      <alignment horizontal="center"/>
    </xf>
    <xf numFmtId="164" fontId="1" fillId="5" borderId="30" xfId="0" applyNumberFormat="1" applyFont="1" applyFill="1" applyBorder="1" applyAlignment="1">
      <alignment horizontal="center"/>
    </xf>
    <xf numFmtId="164" fontId="1" fillId="5" borderId="9" xfId="0" applyNumberFormat="1" applyFont="1" applyFill="1" applyBorder="1" applyAlignment="1">
      <alignment horizontal="center"/>
    </xf>
    <xf numFmtId="164" fontId="1" fillId="2" borderId="36" xfId="0" applyNumberFormat="1" applyFont="1" applyFill="1" applyBorder="1" applyAlignment="1">
      <alignment horizontal="center"/>
    </xf>
    <xf numFmtId="165" fontId="1" fillId="2" borderId="24" xfId="0" applyNumberFormat="1" applyFont="1" applyFill="1" applyBorder="1" applyAlignment="1">
      <alignment horizontal="center"/>
    </xf>
    <xf numFmtId="164" fontId="1" fillId="2" borderId="37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3.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3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سلف وامانات"/>
      <sheetName val="الجباية"/>
      <sheetName val="الجرد"/>
    </sheetNames>
    <sheetDataSet>
      <sheetData sheetId="0">
        <row r="1">
          <cell r="B1">
            <v>3</v>
          </cell>
        </row>
        <row r="2">
          <cell r="A2">
            <v>2024</v>
          </cell>
        </row>
        <row r="38">
          <cell r="D38">
            <v>4880</v>
          </cell>
          <cell r="E38">
            <v>9426</v>
          </cell>
          <cell r="F38">
            <v>50.03200000000038</v>
          </cell>
          <cell r="G38">
            <v>0</v>
          </cell>
          <cell r="H38">
            <v>646.09000000002209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13158</v>
          </cell>
          <cell r="N38">
            <v>47861.329999999813</v>
          </cell>
          <cell r="O38">
            <v>46494</v>
          </cell>
          <cell r="P38">
            <v>1577</v>
          </cell>
          <cell r="Q38">
            <v>36053.070000000036</v>
          </cell>
          <cell r="R38">
            <v>44304</v>
          </cell>
          <cell r="S38">
            <v>60292</v>
          </cell>
          <cell r="T38">
            <v>8943.9000000000233</v>
          </cell>
        </row>
      </sheetData>
      <sheetData sheetId="1">
        <row r="38">
          <cell r="D38">
            <v>4880</v>
          </cell>
          <cell r="E38">
            <v>9595</v>
          </cell>
          <cell r="F38">
            <v>50.03200000000038</v>
          </cell>
          <cell r="G38">
            <v>0</v>
          </cell>
          <cell r="H38">
            <v>646.09000000002209</v>
          </cell>
          <cell r="I38">
            <v>165.29899999999907</v>
          </cell>
          <cell r="J38">
            <v>567.0699999999963</v>
          </cell>
          <cell r="K38">
            <v>1</v>
          </cell>
          <cell r="L38">
            <v>35906.950000000012</v>
          </cell>
          <cell r="M38">
            <v>13158</v>
          </cell>
          <cell r="N38">
            <v>47861.329999999813</v>
          </cell>
          <cell r="O38">
            <v>46494</v>
          </cell>
          <cell r="P38">
            <v>1677</v>
          </cell>
          <cell r="Q38">
            <v>-76144.929999999964</v>
          </cell>
          <cell r="R38">
            <v>44304</v>
          </cell>
          <cell r="S38">
            <v>60292</v>
          </cell>
          <cell r="T38">
            <v>8943.9000000000233</v>
          </cell>
        </row>
      </sheetData>
      <sheetData sheetId="2">
        <row r="43">
          <cell r="D43">
            <v>4530</v>
          </cell>
          <cell r="E43">
            <v>14905</v>
          </cell>
          <cell r="F43">
            <v>480.03200000000038</v>
          </cell>
          <cell r="G43">
            <v>0</v>
          </cell>
          <cell r="H43">
            <v>-2807.2899999999781</v>
          </cell>
          <cell r="I43">
            <v>165.29899999999907</v>
          </cell>
          <cell r="J43">
            <v>567.0699999999963</v>
          </cell>
          <cell r="K43">
            <v>1</v>
          </cell>
          <cell r="L43">
            <v>29256.950000000012</v>
          </cell>
          <cell r="M43">
            <v>18408</v>
          </cell>
          <cell r="N43">
            <v>94354.209999999817</v>
          </cell>
          <cell r="O43">
            <v>0</v>
          </cell>
          <cell r="P43">
            <v>2587</v>
          </cell>
          <cell r="Q43">
            <v>-31842.779999999962</v>
          </cell>
          <cell r="R43">
            <v>0</v>
          </cell>
          <cell r="S43">
            <v>60292</v>
          </cell>
          <cell r="T43">
            <v>6743.9000000000233</v>
          </cell>
        </row>
      </sheetData>
      <sheetData sheetId="3">
        <row r="50">
          <cell r="D50">
            <v>3936</v>
          </cell>
          <cell r="E50">
            <v>13200</v>
          </cell>
          <cell r="F50">
            <v>3093.0320000000002</v>
          </cell>
          <cell r="G50">
            <v>0</v>
          </cell>
          <cell r="H50">
            <v>192.71000000002186</v>
          </cell>
          <cell r="I50">
            <v>645.29899999999907</v>
          </cell>
          <cell r="J50">
            <v>567.0699999999963</v>
          </cell>
          <cell r="K50">
            <v>1</v>
          </cell>
          <cell r="L50">
            <v>26256.950000000012</v>
          </cell>
          <cell r="M50">
            <v>-16777</v>
          </cell>
          <cell r="N50">
            <v>-243645.79000000018</v>
          </cell>
          <cell r="O50">
            <v>0</v>
          </cell>
          <cell r="P50">
            <v>3367</v>
          </cell>
          <cell r="Q50">
            <v>-42842.779999999962</v>
          </cell>
          <cell r="R50">
            <v>0</v>
          </cell>
          <cell r="S50">
            <v>60292</v>
          </cell>
          <cell r="T50">
            <v>743.90000000002328</v>
          </cell>
        </row>
      </sheetData>
      <sheetData sheetId="4">
        <row r="41">
          <cell r="D41">
            <v>1226</v>
          </cell>
          <cell r="E41">
            <v>13200</v>
          </cell>
          <cell r="F41">
            <v>3093.0320000000002</v>
          </cell>
          <cell r="G41">
            <v>0</v>
          </cell>
          <cell r="H41">
            <v>2142.7100000000219</v>
          </cell>
          <cell r="I41">
            <v>645.29899999999907</v>
          </cell>
          <cell r="J41">
            <v>408.14999999999634</v>
          </cell>
          <cell r="K41">
            <v>1</v>
          </cell>
          <cell r="L41">
            <v>8035.9500000000116</v>
          </cell>
          <cell r="M41">
            <v>-11337</v>
          </cell>
          <cell r="N41">
            <v>-243645.79000000018</v>
          </cell>
          <cell r="O41">
            <v>0</v>
          </cell>
          <cell r="P41">
            <v>3707</v>
          </cell>
          <cell r="Q41">
            <v>-26692.779999999962</v>
          </cell>
          <cell r="R41">
            <v>0</v>
          </cell>
          <cell r="S41">
            <v>60292</v>
          </cell>
          <cell r="T41">
            <v>743.90000000002328</v>
          </cell>
        </row>
      </sheetData>
      <sheetData sheetId="5">
        <row r="39">
          <cell r="D39">
            <v>926</v>
          </cell>
          <cell r="E39">
            <v>13200</v>
          </cell>
          <cell r="F39">
            <v>3093.0320000000002</v>
          </cell>
          <cell r="G39">
            <v>0</v>
          </cell>
          <cell r="H39">
            <v>-6164.7499999999773</v>
          </cell>
          <cell r="I39">
            <v>645.29899999999907</v>
          </cell>
          <cell r="J39">
            <v>408.14999999999634</v>
          </cell>
          <cell r="K39">
            <v>1</v>
          </cell>
          <cell r="L39">
            <v>8035.9500000000116</v>
          </cell>
          <cell r="M39">
            <v>-7592</v>
          </cell>
          <cell r="N39">
            <v>-193645.79000000018</v>
          </cell>
          <cell r="O39">
            <v>0</v>
          </cell>
          <cell r="P39">
            <v>4476</v>
          </cell>
          <cell r="Q39">
            <v>-11961.779999999962</v>
          </cell>
          <cell r="R39">
            <v>0</v>
          </cell>
          <cell r="S39">
            <v>60292</v>
          </cell>
          <cell r="T39">
            <v>743.90000000002328</v>
          </cell>
        </row>
      </sheetData>
      <sheetData sheetId="6"/>
      <sheetData sheetId="7">
        <row r="38">
          <cell r="D38">
            <v>816</v>
          </cell>
          <cell r="E38">
            <v>13200</v>
          </cell>
          <cell r="F38">
            <v>3093.0320000000002</v>
          </cell>
          <cell r="G38">
            <v>0</v>
          </cell>
          <cell r="H38">
            <v>-9164.7499999999782</v>
          </cell>
          <cell r="I38">
            <v>645.29899999999907</v>
          </cell>
          <cell r="J38">
            <v>408.14999999999634</v>
          </cell>
          <cell r="K38">
            <v>1</v>
          </cell>
          <cell r="L38">
            <v>8035.9500000000116</v>
          </cell>
          <cell r="M38">
            <v>200</v>
          </cell>
          <cell r="N38">
            <v>-193645.79000000018</v>
          </cell>
          <cell r="O38">
            <v>0</v>
          </cell>
          <cell r="P38">
            <v>5071</v>
          </cell>
          <cell r="Q38">
            <v>-11961.779999999962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8">
        <row r="38">
          <cell r="D38">
            <v>816</v>
          </cell>
          <cell r="E38">
            <v>16118</v>
          </cell>
          <cell r="F38">
            <v>3093.0320000000002</v>
          </cell>
          <cell r="G38">
            <v>0</v>
          </cell>
          <cell r="H38">
            <v>-9164.7499999999782</v>
          </cell>
          <cell r="I38">
            <v>645.29899999999907</v>
          </cell>
          <cell r="J38">
            <v>408.14999999999634</v>
          </cell>
          <cell r="K38">
            <v>1</v>
          </cell>
          <cell r="L38">
            <v>8035.9500000000116</v>
          </cell>
          <cell r="M38">
            <v>3850</v>
          </cell>
          <cell r="N38">
            <v>-193645.79000000018</v>
          </cell>
          <cell r="O38">
            <v>0</v>
          </cell>
          <cell r="P38">
            <v>5841</v>
          </cell>
          <cell r="Q38">
            <v>-11961.779999999962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9">
        <row r="38">
          <cell r="D38">
            <v>4816</v>
          </cell>
          <cell r="E38">
            <v>11118</v>
          </cell>
          <cell r="F38">
            <v>3.2000000000152795E-2</v>
          </cell>
          <cell r="G38">
            <v>0</v>
          </cell>
          <cell r="H38">
            <v>835.25000000002183</v>
          </cell>
          <cell r="I38">
            <v>5738.2989999999991</v>
          </cell>
          <cell r="J38">
            <v>408.14999999999634</v>
          </cell>
          <cell r="K38">
            <v>1</v>
          </cell>
          <cell r="L38">
            <v>8035.9500000000116</v>
          </cell>
          <cell r="M38">
            <v>-6416</v>
          </cell>
          <cell r="N38">
            <v>-124645.79000000018</v>
          </cell>
          <cell r="O38">
            <v>0</v>
          </cell>
          <cell r="P38">
            <v>-6084</v>
          </cell>
          <cell r="Q38">
            <v>20038.220000000038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10">
        <row r="38">
          <cell r="D38">
            <v>3136</v>
          </cell>
          <cell r="E38">
            <v>12413</v>
          </cell>
          <cell r="F38">
            <v>3.2000000000152795E-2</v>
          </cell>
          <cell r="G38">
            <v>0</v>
          </cell>
          <cell r="H38">
            <v>-1714.9599999999782</v>
          </cell>
          <cell r="I38">
            <v>5738.2989999999991</v>
          </cell>
          <cell r="J38">
            <v>408.14999999999634</v>
          </cell>
          <cell r="K38">
            <v>1</v>
          </cell>
          <cell r="L38">
            <v>8035.9500000000116</v>
          </cell>
          <cell r="M38">
            <v>-12388</v>
          </cell>
          <cell r="N38">
            <v>-118645.79000000018</v>
          </cell>
          <cell r="O38">
            <v>0</v>
          </cell>
          <cell r="P38">
            <v>-3834</v>
          </cell>
          <cell r="Q38">
            <v>18838.220000000038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11"/>
      <sheetData sheetId="12">
        <row r="38">
          <cell r="D38">
            <v>2687</v>
          </cell>
          <cell r="E38">
            <v>13613</v>
          </cell>
          <cell r="F38">
            <v>3.2000000000152795E-2</v>
          </cell>
          <cell r="G38">
            <v>0</v>
          </cell>
          <cell r="H38">
            <v>-1714.9599999999782</v>
          </cell>
          <cell r="I38">
            <v>5738.2989999999991</v>
          </cell>
          <cell r="J38">
            <v>408.14999999999634</v>
          </cell>
          <cell r="K38">
            <v>1</v>
          </cell>
          <cell r="L38">
            <v>8035.9500000000116</v>
          </cell>
          <cell r="M38">
            <v>-3694</v>
          </cell>
          <cell r="N38">
            <v>-118645.79000000018</v>
          </cell>
          <cell r="O38">
            <v>0</v>
          </cell>
          <cell r="P38">
            <v>-2184</v>
          </cell>
          <cell r="Q38">
            <v>18838.220000000038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13"/>
      <sheetData sheetId="14">
        <row r="38">
          <cell r="D38">
            <v>1317</v>
          </cell>
          <cell r="E38">
            <v>15829</v>
          </cell>
          <cell r="F38">
            <v>3.2000000000152795E-2</v>
          </cell>
          <cell r="G38">
            <v>0</v>
          </cell>
          <cell r="H38">
            <v>-1714.9599999999782</v>
          </cell>
          <cell r="I38">
            <v>5738.2989999999991</v>
          </cell>
          <cell r="J38">
            <v>408.14999999999634</v>
          </cell>
          <cell r="K38">
            <v>1</v>
          </cell>
          <cell r="L38">
            <v>8035.9500000000116</v>
          </cell>
          <cell r="M38">
            <v>7034</v>
          </cell>
          <cell r="N38">
            <v>-118645.79000000018</v>
          </cell>
          <cell r="O38">
            <v>0</v>
          </cell>
          <cell r="P38">
            <v>-1004</v>
          </cell>
          <cell r="Q38">
            <v>18838.220000000038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15">
        <row r="39">
          <cell r="D39">
            <v>1317</v>
          </cell>
          <cell r="E39">
            <v>16429</v>
          </cell>
          <cell r="F39">
            <v>3.2000000000152795E-2</v>
          </cell>
          <cell r="G39">
            <v>0</v>
          </cell>
          <cell r="H39">
            <v>-1714.9599999999782</v>
          </cell>
          <cell r="I39">
            <v>5738.2989999999991</v>
          </cell>
          <cell r="J39">
            <v>408.14999999999634</v>
          </cell>
          <cell r="K39">
            <v>1</v>
          </cell>
          <cell r="L39">
            <v>8035.9500000000116</v>
          </cell>
          <cell r="M39">
            <v>10156</v>
          </cell>
          <cell r="N39">
            <v>-118645.79000000018</v>
          </cell>
          <cell r="O39">
            <v>0</v>
          </cell>
          <cell r="P39">
            <v>-436</v>
          </cell>
          <cell r="Q39">
            <v>18838.220000000038</v>
          </cell>
          <cell r="R39">
            <v>0</v>
          </cell>
          <cell r="S39">
            <v>60292</v>
          </cell>
          <cell r="T39">
            <v>743.90000000002328</v>
          </cell>
        </row>
      </sheetData>
      <sheetData sheetId="16">
        <row r="38">
          <cell r="D38">
            <v>17</v>
          </cell>
          <cell r="E38">
            <v>16359</v>
          </cell>
          <cell r="F38">
            <v>3.2000000000152795E-2</v>
          </cell>
          <cell r="G38">
            <v>0</v>
          </cell>
          <cell r="H38">
            <v>4985.0400000000218</v>
          </cell>
          <cell r="I38">
            <v>5738.2989999999991</v>
          </cell>
          <cell r="J38">
            <v>2608.1499999999965</v>
          </cell>
          <cell r="K38">
            <v>1</v>
          </cell>
          <cell r="L38">
            <v>8035.9500000000116</v>
          </cell>
          <cell r="M38">
            <v>-9004</v>
          </cell>
          <cell r="N38">
            <v>-95045.790000000183</v>
          </cell>
          <cell r="O38">
            <v>0</v>
          </cell>
          <cell r="P38">
            <v>504</v>
          </cell>
          <cell r="Q38">
            <v>10702.200000000037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17">
        <row r="38">
          <cell r="D38">
            <v>17</v>
          </cell>
          <cell r="E38">
            <v>16359</v>
          </cell>
          <cell r="F38">
            <v>3.2000000000152795E-2</v>
          </cell>
          <cell r="G38">
            <v>0</v>
          </cell>
          <cell r="H38">
            <v>4985.0400000000218</v>
          </cell>
          <cell r="I38">
            <v>5738.2989999999991</v>
          </cell>
          <cell r="J38">
            <v>2608.1499999999965</v>
          </cell>
          <cell r="K38">
            <v>1</v>
          </cell>
          <cell r="L38">
            <v>8035.9500000000116</v>
          </cell>
          <cell r="M38">
            <v>-9004</v>
          </cell>
          <cell r="N38">
            <v>-95045.790000000183</v>
          </cell>
          <cell r="O38">
            <v>0</v>
          </cell>
          <cell r="P38">
            <v>504</v>
          </cell>
          <cell r="Q38">
            <v>10702.200000000037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18">
        <row r="38">
          <cell r="D38">
            <v>3857</v>
          </cell>
          <cell r="E38">
            <v>11359</v>
          </cell>
          <cell r="F38">
            <v>3.2000000000152795E-2</v>
          </cell>
          <cell r="G38">
            <v>0</v>
          </cell>
          <cell r="H38">
            <v>10444.140000000021</v>
          </cell>
          <cell r="I38">
            <v>5738.2989999999991</v>
          </cell>
          <cell r="J38">
            <v>2608.1499999999965</v>
          </cell>
          <cell r="K38">
            <v>1</v>
          </cell>
          <cell r="L38">
            <v>8035.9500000000116</v>
          </cell>
          <cell r="M38">
            <v>-1763</v>
          </cell>
          <cell r="N38">
            <v>-95045.790000000183</v>
          </cell>
          <cell r="O38">
            <v>0</v>
          </cell>
          <cell r="P38">
            <v>3069</v>
          </cell>
          <cell r="Q38">
            <v>10702.200000000037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19"/>
      <sheetData sheetId="20"/>
      <sheetData sheetId="21">
        <row r="38">
          <cell r="D38">
            <v>3407</v>
          </cell>
          <cell r="E38">
            <v>13259</v>
          </cell>
          <cell r="F38">
            <v>3.2000000000152795E-2</v>
          </cell>
          <cell r="G38">
            <v>0</v>
          </cell>
          <cell r="H38">
            <v>11369.140000000021</v>
          </cell>
          <cell r="I38">
            <v>5738.2989999999991</v>
          </cell>
          <cell r="J38">
            <v>408.14999999999645</v>
          </cell>
          <cell r="K38">
            <v>1</v>
          </cell>
          <cell r="L38">
            <v>8035.9500000000116</v>
          </cell>
          <cell r="M38">
            <v>822</v>
          </cell>
          <cell r="N38">
            <v>-95045.790000000183</v>
          </cell>
          <cell r="O38">
            <v>0</v>
          </cell>
          <cell r="P38">
            <v>3314</v>
          </cell>
          <cell r="Q38">
            <v>10702.200000000037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22">
        <row r="40">
          <cell r="D40">
            <v>3407</v>
          </cell>
          <cell r="E40">
            <v>13259</v>
          </cell>
          <cell r="F40">
            <v>1357.2320000000002</v>
          </cell>
          <cell r="G40">
            <v>0</v>
          </cell>
          <cell r="H40">
            <v>11369.140000000021</v>
          </cell>
          <cell r="I40">
            <v>5738.2989999999991</v>
          </cell>
          <cell r="J40">
            <v>408.14999999999645</v>
          </cell>
          <cell r="K40">
            <v>1</v>
          </cell>
          <cell r="L40">
            <v>8035.9500000000116</v>
          </cell>
          <cell r="M40">
            <v>7207</v>
          </cell>
          <cell r="N40">
            <v>-95045.790000000183</v>
          </cell>
          <cell r="O40">
            <v>0</v>
          </cell>
          <cell r="P40">
            <v>3584</v>
          </cell>
          <cell r="Q40">
            <v>10702.200000000037</v>
          </cell>
          <cell r="R40">
            <v>0</v>
          </cell>
          <cell r="S40">
            <v>60292</v>
          </cell>
          <cell r="T40">
            <v>743.90000000002328</v>
          </cell>
        </row>
      </sheetData>
      <sheetData sheetId="23">
        <row r="38">
          <cell r="D38">
            <v>3277</v>
          </cell>
          <cell r="E38">
            <v>13259</v>
          </cell>
          <cell r="F38">
            <v>17.232000000000198</v>
          </cell>
          <cell r="G38">
            <v>0</v>
          </cell>
          <cell r="H38">
            <v>11369.140000000021</v>
          </cell>
          <cell r="I38">
            <v>7078.2989999999991</v>
          </cell>
          <cell r="J38">
            <v>408.14999999999645</v>
          </cell>
          <cell r="K38">
            <v>1</v>
          </cell>
          <cell r="L38">
            <v>8035.9500000000116</v>
          </cell>
          <cell r="M38">
            <v>-12793</v>
          </cell>
          <cell r="N38">
            <v>44954.209999999817</v>
          </cell>
          <cell r="O38">
            <v>0</v>
          </cell>
          <cell r="P38">
            <v>3584</v>
          </cell>
          <cell r="Q38">
            <v>10702.200000000037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24">
        <row r="38">
          <cell r="D38">
            <v>3277</v>
          </cell>
          <cell r="E38">
            <v>18679</v>
          </cell>
          <cell r="F38">
            <v>3246.232</v>
          </cell>
          <cell r="G38">
            <v>0</v>
          </cell>
          <cell r="H38">
            <v>8942.1400000000212</v>
          </cell>
          <cell r="I38">
            <v>7078.2989999999991</v>
          </cell>
          <cell r="J38">
            <v>408.14999999999645</v>
          </cell>
          <cell r="K38">
            <v>1</v>
          </cell>
          <cell r="L38">
            <v>8035.9500000000116</v>
          </cell>
          <cell r="M38">
            <v>-3358</v>
          </cell>
          <cell r="N38">
            <v>44954.209999999817</v>
          </cell>
          <cell r="O38">
            <v>0</v>
          </cell>
          <cell r="P38">
            <v>5981</v>
          </cell>
          <cell r="Q38">
            <v>10702.200000000037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25">
        <row r="38">
          <cell r="D38">
            <v>-2582</v>
          </cell>
          <cell r="E38">
            <v>19153</v>
          </cell>
          <cell r="F38">
            <v>3246.232</v>
          </cell>
          <cell r="G38">
            <v>0</v>
          </cell>
          <cell r="H38">
            <v>8942.1400000000212</v>
          </cell>
          <cell r="I38">
            <v>7078.2989999999991</v>
          </cell>
          <cell r="J38">
            <v>408.14999999999645</v>
          </cell>
          <cell r="K38">
            <v>1</v>
          </cell>
          <cell r="L38">
            <v>8035.9500000000116</v>
          </cell>
          <cell r="M38">
            <v>82</v>
          </cell>
          <cell r="N38">
            <v>44954.209999999817</v>
          </cell>
          <cell r="O38">
            <v>0</v>
          </cell>
          <cell r="P38">
            <v>6331</v>
          </cell>
          <cell r="Q38">
            <v>8452.2000000000371</v>
          </cell>
          <cell r="R38">
            <v>0</v>
          </cell>
          <cell r="S38">
            <v>60292</v>
          </cell>
          <cell r="T38">
            <v>743.90000000002328</v>
          </cell>
        </row>
      </sheetData>
      <sheetData sheetId="26">
        <row r="40">
          <cell r="D40">
            <v>1368</v>
          </cell>
          <cell r="E40">
            <v>14153</v>
          </cell>
          <cell r="F40">
            <v>3246.232</v>
          </cell>
          <cell r="G40">
            <v>0</v>
          </cell>
          <cell r="H40">
            <v>-90.85999999998603</v>
          </cell>
          <cell r="I40">
            <v>7078.2989999999991</v>
          </cell>
          <cell r="J40">
            <v>408.14999999999645</v>
          </cell>
          <cell r="K40">
            <v>1</v>
          </cell>
          <cell r="L40">
            <v>8035.9500000000116</v>
          </cell>
          <cell r="M40">
            <v>82</v>
          </cell>
          <cell r="N40">
            <v>12954.209999999817</v>
          </cell>
          <cell r="O40">
            <v>0</v>
          </cell>
          <cell r="P40">
            <v>6331</v>
          </cell>
          <cell r="Q40">
            <v>452.20000000003711</v>
          </cell>
          <cell r="R40">
            <v>0</v>
          </cell>
          <cell r="S40">
            <v>60292</v>
          </cell>
          <cell r="T40">
            <v>-256.09999999997672</v>
          </cell>
        </row>
      </sheetData>
      <sheetData sheetId="27"/>
      <sheetData sheetId="28">
        <row r="40">
          <cell r="D40">
            <v>1368</v>
          </cell>
          <cell r="E40">
            <v>14153</v>
          </cell>
          <cell r="F40">
            <v>163.23199999999997</v>
          </cell>
          <cell r="G40">
            <v>0</v>
          </cell>
          <cell r="H40">
            <v>-90.85999999998603</v>
          </cell>
          <cell r="I40">
            <v>10178.298999999999</v>
          </cell>
          <cell r="J40">
            <v>1408.1499999999965</v>
          </cell>
          <cell r="K40">
            <v>1</v>
          </cell>
          <cell r="L40">
            <v>8035.9500000000116</v>
          </cell>
          <cell r="M40">
            <v>-7918</v>
          </cell>
          <cell r="N40">
            <v>20954.209999999817</v>
          </cell>
          <cell r="O40">
            <v>0</v>
          </cell>
          <cell r="P40">
            <v>-469</v>
          </cell>
          <cell r="Q40">
            <v>3545.8700000000372</v>
          </cell>
          <cell r="R40">
            <v>0</v>
          </cell>
          <cell r="S40">
            <v>60292</v>
          </cell>
          <cell r="T40">
            <v>-256.09999999997672</v>
          </cell>
        </row>
      </sheetData>
      <sheetData sheetId="29">
        <row r="39">
          <cell r="D39">
            <v>1114</v>
          </cell>
          <cell r="E39">
            <v>15218</v>
          </cell>
          <cell r="F39">
            <v>163.23199999999997</v>
          </cell>
          <cell r="G39">
            <v>0</v>
          </cell>
          <cell r="H39">
            <v>-90.85999999998603</v>
          </cell>
          <cell r="I39">
            <v>10178.298999999999</v>
          </cell>
          <cell r="J39">
            <v>1408.1499999999965</v>
          </cell>
          <cell r="K39">
            <v>1</v>
          </cell>
          <cell r="L39">
            <v>8035.9500000000116</v>
          </cell>
          <cell r="M39">
            <v>2364</v>
          </cell>
          <cell r="N39">
            <v>20954.209999999817</v>
          </cell>
          <cell r="O39">
            <v>0</v>
          </cell>
          <cell r="P39">
            <v>2586</v>
          </cell>
          <cell r="Q39">
            <v>3545.8700000000372</v>
          </cell>
          <cell r="R39">
            <v>0</v>
          </cell>
          <cell r="S39">
            <v>60292</v>
          </cell>
          <cell r="T39">
            <v>-256.09999999997672</v>
          </cell>
        </row>
      </sheetData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T38"/>
  <sheetViews>
    <sheetView rightToLeft="1" workbookViewId="0">
      <selection activeCell="A7" sqref="A7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7"/>
    <col min="6" max="12" width="9" style="68"/>
    <col min="13" max="13" width="9.5703125" style="67" bestFit="1" customWidth="1"/>
    <col min="14" max="15" width="9" style="68"/>
    <col min="16" max="16" width="9.5703125" style="67" bestFit="1" customWidth="1"/>
    <col min="17" max="20" width="9" style="68"/>
  </cols>
  <sheetData>
    <row r="1" spans="1:20" x14ac:dyDescent="0.25">
      <c r="A1" s="1">
        <v>2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4" t="s">
        <v>3</v>
      </c>
      <c r="T1" s="5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7" t="s">
        <v>6</v>
      </c>
      <c r="I2" s="157"/>
      <c r="J2" s="157"/>
      <c r="K2" s="157"/>
      <c r="L2" s="158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4" t="s">
        <v>25</v>
      </c>
      <c r="T3" s="9" t="s">
        <v>26</v>
      </c>
    </row>
    <row r="4" spans="1:20" x14ac:dyDescent="0.25">
      <c r="A4" s="11" t="s">
        <v>27</v>
      </c>
      <c r="B4" s="7" t="s">
        <v>28</v>
      </c>
      <c r="C4" s="6">
        <v>211</v>
      </c>
      <c r="D4" s="12">
        <f>'[1]1'!D38</f>
        <v>4880</v>
      </c>
      <c r="E4" s="13">
        <f>'[1]1'!E38</f>
        <v>9426</v>
      </c>
      <c r="F4" s="8">
        <f>'[1]1'!F38</f>
        <v>50.03200000000038</v>
      </c>
      <c r="G4" s="8">
        <f>'[1]1'!G38</f>
        <v>0</v>
      </c>
      <c r="H4" s="8">
        <f>'[1]1'!H38</f>
        <v>646.09000000002209</v>
      </c>
      <c r="I4" s="8">
        <f>'[1]1'!I38</f>
        <v>165.29899999999907</v>
      </c>
      <c r="J4" s="8">
        <f>'[1]1'!J38</f>
        <v>567.0699999999963</v>
      </c>
      <c r="K4" s="8">
        <f>'[1]1'!K38</f>
        <v>1</v>
      </c>
      <c r="L4" s="9">
        <f>'[1]1'!L38</f>
        <v>35906.950000000012</v>
      </c>
      <c r="M4" s="10">
        <f>'[1]1'!M38</f>
        <v>13158</v>
      </c>
      <c r="N4" s="8">
        <f>'[1]1'!N38</f>
        <v>47861.329999999813</v>
      </c>
      <c r="O4" s="9">
        <f>'[1]1'!O38</f>
        <v>46494</v>
      </c>
      <c r="P4" s="10">
        <f>'[1]1'!P38</f>
        <v>1577</v>
      </c>
      <c r="Q4" s="8">
        <f>'[1]1'!Q38</f>
        <v>36053.070000000036</v>
      </c>
      <c r="R4" s="9">
        <f>'[1]1'!R38</f>
        <v>44304</v>
      </c>
      <c r="S4" s="14">
        <f>'[1]1'!S38</f>
        <v>60292</v>
      </c>
      <c r="T4" s="9">
        <f>'[1]1'!T38</f>
        <v>8943.9000000000233</v>
      </c>
    </row>
    <row r="5" spans="1:20" x14ac:dyDescent="0.25">
      <c r="A5" s="15"/>
      <c r="B5" s="16" t="s">
        <v>29</v>
      </c>
      <c r="C5" s="6">
        <f>C4+1</f>
        <v>212</v>
      </c>
      <c r="D5" s="17"/>
      <c r="E5" s="18"/>
      <c r="F5" s="19"/>
      <c r="G5" s="19"/>
      <c r="H5" s="20"/>
      <c r="I5" s="20"/>
      <c r="J5" s="20"/>
      <c r="K5" s="20"/>
      <c r="L5" s="21"/>
      <c r="M5" s="22"/>
      <c r="N5" s="20"/>
      <c r="O5" s="21"/>
      <c r="P5" s="22">
        <v>100</v>
      </c>
      <c r="Q5" s="20"/>
      <c r="R5" s="21"/>
      <c r="S5" s="23"/>
      <c r="T5" s="21"/>
    </row>
    <row r="6" spans="1:20" x14ac:dyDescent="0.25">
      <c r="A6" s="15"/>
      <c r="B6" s="16" t="s">
        <v>30</v>
      </c>
      <c r="C6" s="6">
        <f t="shared" ref="C6:C13" si="0">C5+1</f>
        <v>213</v>
      </c>
      <c r="D6" s="17"/>
      <c r="E6" s="18">
        <v>169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24"/>
      <c r="B7" s="25"/>
      <c r="C7" s="6">
        <f t="shared" si="0"/>
        <v>214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24"/>
      <c r="B8" s="25"/>
      <c r="C8" s="6">
        <f t="shared" si="0"/>
        <v>215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24"/>
      <c r="B9" s="25"/>
      <c r="C9" s="6">
        <f t="shared" si="0"/>
        <v>216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24"/>
      <c r="B10" s="25"/>
      <c r="C10" s="6">
        <f t="shared" si="0"/>
        <v>217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24"/>
      <c r="B11" s="25"/>
      <c r="C11" s="6">
        <f t="shared" si="0"/>
        <v>218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24"/>
      <c r="B12" s="25"/>
      <c r="C12" s="6">
        <f t="shared" si="0"/>
        <v>219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24"/>
      <c r="B13" s="25"/>
      <c r="C13" s="6">
        <f t="shared" si="0"/>
        <v>220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4880</v>
      </c>
      <c r="E14" s="34">
        <f t="shared" ref="E14:M14" si="1">SUM(E4:E13)</f>
        <v>9595</v>
      </c>
      <c r="F14" s="35">
        <f t="shared" si="1"/>
        <v>50.03200000000038</v>
      </c>
      <c r="G14" s="35">
        <f t="shared" si="1"/>
        <v>0</v>
      </c>
      <c r="H14" s="35">
        <f t="shared" si="1"/>
        <v>646.09000000002209</v>
      </c>
      <c r="I14" s="35">
        <f t="shared" si="1"/>
        <v>165.29899999999907</v>
      </c>
      <c r="J14" s="35">
        <f t="shared" si="1"/>
        <v>567.0699999999963</v>
      </c>
      <c r="K14" s="35">
        <f t="shared" si="1"/>
        <v>1</v>
      </c>
      <c r="L14" s="36">
        <f t="shared" si="1"/>
        <v>35906.950000000012</v>
      </c>
      <c r="M14" s="34">
        <f t="shared" si="1"/>
        <v>13158</v>
      </c>
      <c r="N14" s="35">
        <f>SUM(N4:N13)</f>
        <v>47861.329999999813</v>
      </c>
      <c r="O14" s="35">
        <f t="shared" ref="O14:T14" si="2">SUM(O4:O13)</f>
        <v>46494</v>
      </c>
      <c r="P14" s="34">
        <f t="shared" si="2"/>
        <v>1677</v>
      </c>
      <c r="Q14" s="35">
        <f t="shared" si="2"/>
        <v>36053.070000000036</v>
      </c>
      <c r="R14" s="35">
        <f t="shared" si="2"/>
        <v>44304</v>
      </c>
      <c r="S14" s="35">
        <f t="shared" si="2"/>
        <v>60292</v>
      </c>
      <c r="T14" s="35">
        <f t="shared" si="2"/>
        <v>8943.9000000000233</v>
      </c>
    </row>
    <row r="15" spans="1:20" x14ac:dyDescent="0.25">
      <c r="A15" s="37" t="s">
        <v>31</v>
      </c>
      <c r="B15" s="37" t="s">
        <v>32</v>
      </c>
      <c r="C15" s="38">
        <v>67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24"/>
      <c r="B16" s="25"/>
      <c r="C16" s="38">
        <f>C15+1</f>
        <v>68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24"/>
      <c r="B17" s="25"/>
      <c r="C17" s="38">
        <f t="shared" ref="C17:C25" si="3">C16+1</f>
        <v>69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24"/>
      <c r="B18" s="25"/>
      <c r="C18" s="38">
        <f t="shared" si="3"/>
        <v>70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24"/>
      <c r="B19" s="25"/>
      <c r="C19" s="38">
        <f t="shared" si="3"/>
        <v>71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24"/>
      <c r="B20" s="25"/>
      <c r="C20" s="38">
        <f t="shared" si="3"/>
        <v>72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24"/>
      <c r="B21" s="25"/>
      <c r="C21" s="38">
        <f t="shared" si="3"/>
        <v>73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24"/>
      <c r="B22" s="25"/>
      <c r="C22" s="38">
        <f t="shared" si="3"/>
        <v>74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24"/>
      <c r="B23" s="25"/>
      <c r="C23" s="38">
        <f t="shared" si="3"/>
        <v>75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24"/>
      <c r="B24" s="25"/>
      <c r="C24" s="38">
        <f t="shared" si="3"/>
        <v>76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5"/>
      <c r="B25" s="46"/>
      <c r="C25" s="38">
        <f t="shared" si="3"/>
        <v>77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188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34</v>
      </c>
      <c r="B28" s="16" t="s">
        <v>35</v>
      </c>
      <c r="C28" s="57">
        <f>C27+1</f>
        <v>189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>
        <v>112198</v>
      </c>
      <c r="R28" s="21"/>
      <c r="S28" s="23"/>
      <c r="T28" s="21"/>
    </row>
    <row r="29" spans="1:20" x14ac:dyDescent="0.25">
      <c r="A29" s="24"/>
      <c r="B29" s="25"/>
      <c r="C29" s="57">
        <f t="shared" ref="C29:C36" si="5">C28+1</f>
        <v>190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24"/>
      <c r="B30" s="25"/>
      <c r="C30" s="57">
        <f t="shared" si="5"/>
        <v>191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24"/>
      <c r="B31" s="25"/>
      <c r="C31" s="57">
        <f t="shared" si="5"/>
        <v>192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24"/>
      <c r="B32" s="25"/>
      <c r="C32" s="57">
        <f t="shared" si="5"/>
        <v>193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24"/>
      <c r="B33" s="25"/>
      <c r="C33" s="57">
        <f t="shared" si="5"/>
        <v>194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24"/>
      <c r="B34" s="25"/>
      <c r="C34" s="57">
        <f t="shared" si="5"/>
        <v>195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24"/>
      <c r="B35" s="25"/>
      <c r="C35" s="57">
        <f t="shared" si="5"/>
        <v>196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24"/>
      <c r="B36" s="25"/>
      <c r="C36" s="57">
        <f t="shared" si="5"/>
        <v>197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0">
        <f t="shared" si="6"/>
        <v>0</v>
      </c>
      <c r="N37" s="61">
        <f t="shared" si="6"/>
        <v>0</v>
      </c>
      <c r="O37" s="61">
        <f t="shared" si="6"/>
        <v>0</v>
      </c>
      <c r="P37" s="60">
        <f t="shared" si="6"/>
        <v>0</v>
      </c>
      <c r="Q37" s="61">
        <f t="shared" si="6"/>
        <v>112198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29560.160000000003</v>
      </c>
      <c r="C38" s="64" t="s">
        <v>37</v>
      </c>
      <c r="D38" s="65">
        <f>D14+D26-D37</f>
        <v>4880</v>
      </c>
      <c r="E38" s="65">
        <f t="shared" ref="E38:T38" si="7">E14+E26-E37</f>
        <v>9595</v>
      </c>
      <c r="F38" s="66">
        <f t="shared" si="7"/>
        <v>50.03200000000038</v>
      </c>
      <c r="G38" s="66">
        <f t="shared" si="7"/>
        <v>0</v>
      </c>
      <c r="H38" s="66">
        <f t="shared" si="7"/>
        <v>646.09000000002209</v>
      </c>
      <c r="I38" s="66">
        <f t="shared" si="7"/>
        <v>165.29899999999907</v>
      </c>
      <c r="J38" s="66">
        <f t="shared" si="7"/>
        <v>567.0699999999963</v>
      </c>
      <c r="K38" s="66">
        <f t="shared" si="7"/>
        <v>1</v>
      </c>
      <c r="L38" s="66">
        <f t="shared" si="7"/>
        <v>35906.950000000012</v>
      </c>
      <c r="M38" s="65">
        <f t="shared" si="7"/>
        <v>13158</v>
      </c>
      <c r="N38" s="66">
        <f t="shared" si="7"/>
        <v>47861.329999999813</v>
      </c>
      <c r="O38" s="66">
        <f t="shared" si="7"/>
        <v>46494</v>
      </c>
      <c r="P38" s="65">
        <f t="shared" si="7"/>
        <v>1677</v>
      </c>
      <c r="Q38" s="66">
        <f t="shared" si="7"/>
        <v>-76144.929999999964</v>
      </c>
      <c r="R38" s="66">
        <f t="shared" si="7"/>
        <v>44304</v>
      </c>
      <c r="S38" s="66">
        <f t="shared" si="7"/>
        <v>60292</v>
      </c>
      <c r="T38" s="66">
        <f t="shared" si="7"/>
        <v>8943.9000000000233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T43"/>
  <sheetViews>
    <sheetView rightToLeft="1" topLeftCell="A10" workbookViewId="0">
      <selection activeCell="A37" sqref="A37:XFD37"/>
    </sheetView>
  </sheetViews>
  <sheetFormatPr defaultRowHeight="15" x14ac:dyDescent="0.25"/>
  <cols>
    <col min="1" max="1" width="26.28515625" customWidth="1"/>
    <col min="2" max="2" width="30.28515625" bestFit="1" customWidth="1"/>
    <col min="3" max="3" width="6.7109375" customWidth="1"/>
    <col min="4" max="5" width="9" style="67"/>
    <col min="6" max="12" width="9" style="68"/>
    <col min="13" max="13" width="9.5703125" style="67" bestFit="1" customWidth="1"/>
    <col min="14" max="14" width="9.85546875" style="68" bestFit="1" customWidth="1"/>
    <col min="15" max="15" width="9" style="68"/>
    <col min="16" max="16" width="9.5703125" style="67" bestFit="1" customWidth="1"/>
    <col min="17" max="17" width="9.85546875" style="68" bestFit="1" customWidth="1"/>
    <col min="18" max="20" width="9" style="68"/>
  </cols>
  <sheetData>
    <row r="1" spans="1:20" x14ac:dyDescent="0.25">
      <c r="A1" s="1">
        <v>3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4" t="s">
        <v>3</v>
      </c>
      <c r="T1" s="5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7" t="s">
        <v>6</v>
      </c>
      <c r="I2" s="157"/>
      <c r="J2" s="157"/>
      <c r="K2" s="157"/>
      <c r="L2" s="158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4" t="s">
        <v>25</v>
      </c>
      <c r="T3" s="9" t="s">
        <v>26</v>
      </c>
    </row>
    <row r="4" spans="1:20" x14ac:dyDescent="0.25">
      <c r="A4" s="11" t="s">
        <v>27</v>
      </c>
      <c r="B4" s="7" t="s">
        <v>28</v>
      </c>
      <c r="C4" s="6">
        <v>213</v>
      </c>
      <c r="D4" s="12">
        <f>'[1]2'!D38</f>
        <v>4880</v>
      </c>
      <c r="E4" s="12">
        <f>'[1]2'!E38</f>
        <v>9595</v>
      </c>
      <c r="F4" s="69">
        <f>'[1]2'!F38</f>
        <v>50.03200000000038</v>
      </c>
      <c r="G4" s="69">
        <f>'[1]2'!G38</f>
        <v>0</v>
      </c>
      <c r="H4" s="69">
        <f>'[1]2'!H38</f>
        <v>646.09000000002209</v>
      </c>
      <c r="I4" s="69">
        <f>'[1]2'!I38</f>
        <v>165.29899999999907</v>
      </c>
      <c r="J4" s="69">
        <f>'[1]2'!J38</f>
        <v>567.0699999999963</v>
      </c>
      <c r="K4" s="69">
        <f>'[1]2'!K38</f>
        <v>1</v>
      </c>
      <c r="L4" s="69">
        <f>'[1]2'!L38</f>
        <v>35906.950000000012</v>
      </c>
      <c r="M4" s="12">
        <f>'[1]2'!M38</f>
        <v>13158</v>
      </c>
      <c r="N4" s="69">
        <f>'[1]2'!N38</f>
        <v>47861.329999999813</v>
      </c>
      <c r="O4" s="69">
        <f>'[1]2'!O38</f>
        <v>46494</v>
      </c>
      <c r="P4" s="12">
        <f>'[1]2'!P38</f>
        <v>1677</v>
      </c>
      <c r="Q4" s="69">
        <f>'[1]2'!Q38</f>
        <v>-76144.929999999964</v>
      </c>
      <c r="R4" s="69">
        <f>'[1]2'!R38</f>
        <v>44304</v>
      </c>
      <c r="S4" s="69">
        <f>'[1]2'!S38</f>
        <v>60292</v>
      </c>
      <c r="T4" s="69">
        <f>'[1]2'!T38</f>
        <v>8943.9000000000233</v>
      </c>
    </row>
    <row r="5" spans="1:20" x14ac:dyDescent="0.25">
      <c r="A5" s="15" t="s">
        <v>38</v>
      </c>
      <c r="B5" s="16" t="s">
        <v>39</v>
      </c>
      <c r="C5" s="6">
        <f>C4+1</f>
        <v>214</v>
      </c>
      <c r="D5" s="17"/>
      <c r="E5" s="18"/>
      <c r="F5" s="19">
        <v>430</v>
      </c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 t="s">
        <v>38</v>
      </c>
      <c r="B6" s="16" t="s">
        <v>39</v>
      </c>
      <c r="C6" s="6">
        <f t="shared" ref="C6:C13" si="0">C5+1</f>
        <v>215</v>
      </c>
      <c r="D6" s="17"/>
      <c r="E6" s="18">
        <v>1445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40</v>
      </c>
      <c r="C7" s="6">
        <f t="shared" si="0"/>
        <v>216</v>
      </c>
      <c r="D7" s="17"/>
      <c r="E7" s="18"/>
      <c r="F7" s="19"/>
      <c r="G7" s="19"/>
      <c r="H7" s="20"/>
      <c r="I7" s="20"/>
      <c r="J7" s="20"/>
      <c r="K7" s="20"/>
      <c r="L7" s="21"/>
      <c r="M7" s="22">
        <v>6035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40</v>
      </c>
      <c r="C8" s="6">
        <f t="shared" si="0"/>
        <v>217</v>
      </c>
      <c r="D8" s="17"/>
      <c r="E8" s="18"/>
      <c r="F8" s="19"/>
      <c r="G8" s="19"/>
      <c r="H8" s="20"/>
      <c r="I8" s="20"/>
      <c r="J8" s="20"/>
      <c r="K8" s="20"/>
      <c r="L8" s="21"/>
      <c r="M8" s="22">
        <v>50</v>
      </c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41</v>
      </c>
      <c r="C9" s="6">
        <f t="shared" si="0"/>
        <v>218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>
        <v>1060</v>
      </c>
      <c r="Q9" s="20"/>
      <c r="R9" s="21"/>
      <c r="S9" s="23"/>
      <c r="T9" s="21"/>
    </row>
    <row r="10" spans="1:20" x14ac:dyDescent="0.25">
      <c r="A10" s="15" t="s">
        <v>42</v>
      </c>
      <c r="B10" s="16" t="s">
        <v>43</v>
      </c>
      <c r="C10" s="6">
        <f t="shared" si="0"/>
        <v>219</v>
      </c>
      <c r="D10" s="17"/>
      <c r="E10" s="18">
        <v>3570</v>
      </c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 t="s">
        <v>44</v>
      </c>
      <c r="B11" s="16" t="s">
        <v>45</v>
      </c>
      <c r="C11" s="6">
        <f t="shared" si="0"/>
        <v>220</v>
      </c>
      <c r="D11" s="17"/>
      <c r="E11" s="18">
        <v>295</v>
      </c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 t="s">
        <v>46</v>
      </c>
      <c r="B12" s="16" t="s">
        <v>45</v>
      </c>
      <c r="C12" s="6">
        <f t="shared" si="0"/>
        <v>221</v>
      </c>
      <c r="D12" s="17"/>
      <c r="E12" s="18"/>
      <c r="F12" s="19"/>
      <c r="G12" s="19"/>
      <c r="H12" s="20">
        <v>1200</v>
      </c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222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4880</v>
      </c>
      <c r="E14" s="34">
        <f t="shared" ref="E14:M14" si="1">SUM(E4:E13)</f>
        <v>14905</v>
      </c>
      <c r="F14" s="35">
        <f t="shared" si="1"/>
        <v>480.03200000000038</v>
      </c>
      <c r="G14" s="35">
        <f t="shared" si="1"/>
        <v>0</v>
      </c>
      <c r="H14" s="35">
        <f t="shared" si="1"/>
        <v>1846.090000000022</v>
      </c>
      <c r="I14" s="35">
        <f t="shared" si="1"/>
        <v>165.29899999999907</v>
      </c>
      <c r="J14" s="35">
        <f t="shared" si="1"/>
        <v>567.0699999999963</v>
      </c>
      <c r="K14" s="35">
        <f t="shared" si="1"/>
        <v>1</v>
      </c>
      <c r="L14" s="36">
        <f t="shared" si="1"/>
        <v>35906.950000000012</v>
      </c>
      <c r="M14" s="34">
        <f t="shared" si="1"/>
        <v>19243</v>
      </c>
      <c r="N14" s="35">
        <f>SUM(N4:N13)</f>
        <v>47861.329999999813</v>
      </c>
      <c r="O14" s="35">
        <f t="shared" ref="O14:T14" si="2">SUM(O4:O13)</f>
        <v>46494</v>
      </c>
      <c r="P14" s="34">
        <f t="shared" si="2"/>
        <v>2737</v>
      </c>
      <c r="Q14" s="35">
        <f t="shared" si="2"/>
        <v>-76144.929999999964</v>
      </c>
      <c r="R14" s="35">
        <f t="shared" si="2"/>
        <v>44304</v>
      </c>
      <c r="S14" s="35">
        <f t="shared" si="2"/>
        <v>60292</v>
      </c>
      <c r="T14" s="35">
        <f t="shared" si="2"/>
        <v>8943.9000000000233</v>
      </c>
    </row>
    <row r="15" spans="1:20" x14ac:dyDescent="0.25">
      <c r="A15" s="37" t="s">
        <v>47</v>
      </c>
      <c r="B15" s="37" t="s">
        <v>32</v>
      </c>
      <c r="C15" s="38">
        <v>67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68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69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70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71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72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73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 t="s">
        <v>48</v>
      </c>
      <c r="B22" s="16" t="s">
        <v>20</v>
      </c>
      <c r="C22" s="38">
        <f t="shared" si="3"/>
        <v>74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>
        <v>46494</v>
      </c>
      <c r="O22" s="21">
        <v>-46494</v>
      </c>
      <c r="P22" s="22"/>
      <c r="Q22" s="20"/>
      <c r="R22" s="21"/>
      <c r="S22" s="23"/>
      <c r="T22" s="21"/>
    </row>
    <row r="23" spans="1:20" x14ac:dyDescent="0.25">
      <c r="A23" s="15" t="s">
        <v>49</v>
      </c>
      <c r="B23" s="16" t="s">
        <v>23</v>
      </c>
      <c r="C23" s="38">
        <f t="shared" si="3"/>
        <v>75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>
        <v>44304</v>
      </c>
      <c r="R23" s="21">
        <v>-44304</v>
      </c>
      <c r="S23" s="23"/>
      <c r="T23" s="21"/>
    </row>
    <row r="24" spans="1:20" x14ac:dyDescent="0.25">
      <c r="A24" s="15"/>
      <c r="B24" s="16"/>
      <c r="C24" s="38">
        <f t="shared" si="3"/>
        <v>76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77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46494</v>
      </c>
      <c r="O26" s="49">
        <f t="shared" si="4"/>
        <v>-46494</v>
      </c>
      <c r="P26" s="48">
        <f t="shared" si="4"/>
        <v>0</v>
      </c>
      <c r="Q26" s="49">
        <f t="shared" si="4"/>
        <v>44304</v>
      </c>
      <c r="R26" s="49">
        <f t="shared" si="4"/>
        <v>-44304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189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50</v>
      </c>
      <c r="B28" s="16" t="s">
        <v>51</v>
      </c>
      <c r="C28" s="57">
        <f>C27+1</f>
        <v>190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835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50</v>
      </c>
      <c r="B29" s="16" t="s">
        <v>52</v>
      </c>
      <c r="C29" s="57">
        <f t="shared" ref="C29:C41" si="5">C28+1</f>
        <v>191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>
        <v>150</v>
      </c>
      <c r="Q29" s="20"/>
      <c r="R29" s="21"/>
      <c r="S29" s="23"/>
      <c r="T29" s="21"/>
    </row>
    <row r="30" spans="1:20" x14ac:dyDescent="0.25">
      <c r="A30" s="15" t="s">
        <v>53</v>
      </c>
      <c r="B30" s="16" t="s">
        <v>54</v>
      </c>
      <c r="C30" s="57">
        <f t="shared" si="5"/>
        <v>192</v>
      </c>
      <c r="D30" s="17"/>
      <c r="E30" s="18"/>
      <c r="F30" s="19"/>
      <c r="G30" s="19"/>
      <c r="H30" s="20"/>
      <c r="I30" s="20"/>
      <c r="J30" s="20"/>
      <c r="K30" s="20"/>
      <c r="L30" s="21">
        <v>2450</v>
      </c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55</v>
      </c>
      <c r="B31" s="16" t="s">
        <v>56</v>
      </c>
      <c r="C31" s="57">
        <f t="shared" si="5"/>
        <v>193</v>
      </c>
      <c r="D31" s="17"/>
      <c r="E31" s="18"/>
      <c r="F31" s="19"/>
      <c r="G31" s="19"/>
      <c r="H31" s="20"/>
      <c r="I31" s="20"/>
      <c r="J31" s="20"/>
      <c r="K31" s="20"/>
      <c r="L31" s="21">
        <v>4200</v>
      </c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57</v>
      </c>
      <c r="B32" s="16" t="s">
        <v>58</v>
      </c>
      <c r="C32" s="57">
        <f t="shared" si="5"/>
        <v>194</v>
      </c>
      <c r="D32" s="17"/>
      <c r="E32" s="18"/>
      <c r="F32" s="19"/>
      <c r="G32" s="19"/>
      <c r="H32" s="20">
        <v>3135</v>
      </c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59</v>
      </c>
      <c r="B33" s="16" t="s">
        <v>60</v>
      </c>
      <c r="C33" s="57">
        <f t="shared" si="5"/>
        <v>195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>
        <v>2200</v>
      </c>
    </row>
    <row r="34" spans="1:20" x14ac:dyDescent="0.25">
      <c r="A34" s="15"/>
      <c r="B34" s="16" t="s">
        <v>61</v>
      </c>
      <c r="C34" s="57">
        <f t="shared" si="5"/>
        <v>196</v>
      </c>
      <c r="D34" s="17"/>
      <c r="E34" s="18"/>
      <c r="F34" s="19"/>
      <c r="G34" s="19"/>
      <c r="H34" s="20">
        <v>18.38</v>
      </c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 t="s">
        <v>61</v>
      </c>
      <c r="C35" s="57">
        <f t="shared" si="5"/>
        <v>197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>
        <v>1.1200000000000001</v>
      </c>
      <c r="O35" s="21"/>
      <c r="P35" s="22"/>
      <c r="Q35" s="20"/>
      <c r="R35" s="21"/>
      <c r="S35" s="23"/>
      <c r="T35" s="21"/>
    </row>
    <row r="36" spans="1:20" x14ac:dyDescent="0.25">
      <c r="A36" s="15"/>
      <c r="B36" s="16" t="s">
        <v>61</v>
      </c>
      <c r="C36" s="57">
        <f t="shared" si="5"/>
        <v>198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>
        <v>1.85</v>
      </c>
      <c r="R36" s="21"/>
      <c r="S36" s="23"/>
      <c r="T36" s="21"/>
    </row>
    <row r="37" spans="1:20" x14ac:dyDescent="0.25">
      <c r="A37" s="15" t="s">
        <v>62</v>
      </c>
      <c r="B37" s="15" t="s">
        <v>63</v>
      </c>
      <c r="C37" s="57">
        <f t="shared" si="5"/>
        <v>199</v>
      </c>
      <c r="D37" s="17"/>
      <c r="E37" s="18"/>
      <c r="F37" s="19"/>
      <c r="G37" s="19"/>
      <c r="H37" s="20">
        <v>1500</v>
      </c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 t="s">
        <v>64</v>
      </c>
      <c r="B38" s="72" t="s">
        <v>54</v>
      </c>
      <c r="C38" s="57">
        <f t="shared" si="5"/>
        <v>200</v>
      </c>
      <c r="D38" s="17">
        <v>350</v>
      </c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15"/>
      <c r="B39" s="72"/>
      <c r="C39" s="57">
        <f t="shared" si="5"/>
        <v>201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15"/>
      <c r="B40" s="72"/>
      <c r="C40" s="57">
        <f t="shared" si="5"/>
        <v>202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15"/>
      <c r="B41" s="16"/>
      <c r="C41" s="57">
        <f t="shared" si="5"/>
        <v>203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58"/>
      <c r="B42" s="59"/>
      <c r="C42" s="57"/>
      <c r="D42" s="60">
        <f>SUM(D27:D41)</f>
        <v>350</v>
      </c>
      <c r="E42" s="60">
        <f t="shared" ref="E42:T42" si="6">SUM(E27:E41)</f>
        <v>0</v>
      </c>
      <c r="F42" s="61">
        <f t="shared" si="6"/>
        <v>0</v>
      </c>
      <c r="G42" s="61">
        <f t="shared" si="6"/>
        <v>0</v>
      </c>
      <c r="H42" s="61">
        <f t="shared" si="6"/>
        <v>4653.38</v>
      </c>
      <c r="I42" s="61">
        <f t="shared" si="6"/>
        <v>0</v>
      </c>
      <c r="J42" s="61">
        <f t="shared" si="6"/>
        <v>0</v>
      </c>
      <c r="K42" s="61">
        <f t="shared" si="6"/>
        <v>0</v>
      </c>
      <c r="L42" s="61">
        <f t="shared" si="6"/>
        <v>6650</v>
      </c>
      <c r="M42" s="60">
        <f t="shared" si="6"/>
        <v>835</v>
      </c>
      <c r="N42" s="61">
        <f t="shared" si="6"/>
        <v>1.1200000000000001</v>
      </c>
      <c r="O42" s="61">
        <f t="shared" si="6"/>
        <v>0</v>
      </c>
      <c r="P42" s="60">
        <f t="shared" si="6"/>
        <v>150</v>
      </c>
      <c r="Q42" s="61">
        <f t="shared" si="6"/>
        <v>1.85</v>
      </c>
      <c r="R42" s="61">
        <f t="shared" si="6"/>
        <v>0</v>
      </c>
      <c r="S42" s="61">
        <f t="shared" si="6"/>
        <v>0</v>
      </c>
      <c r="T42" s="61">
        <f t="shared" si="6"/>
        <v>2200</v>
      </c>
    </row>
    <row r="43" spans="1:20" ht="15.75" thickBot="1" x14ac:dyDescent="0.3">
      <c r="A43" s="62" t="s">
        <v>36</v>
      </c>
      <c r="B43" s="63">
        <f>D43+E43+F43*5+G43*3.5+M43+P43</f>
        <v>42830.16</v>
      </c>
      <c r="C43" s="64" t="s">
        <v>37</v>
      </c>
      <c r="D43" s="65">
        <f>D14+D26-D42</f>
        <v>4530</v>
      </c>
      <c r="E43" s="65">
        <f t="shared" ref="E43:T43" si="7">E14+E26-E42</f>
        <v>14905</v>
      </c>
      <c r="F43" s="66">
        <f t="shared" si="7"/>
        <v>480.03200000000038</v>
      </c>
      <c r="G43" s="66">
        <f t="shared" si="7"/>
        <v>0</v>
      </c>
      <c r="H43" s="66">
        <f t="shared" si="7"/>
        <v>-2807.2899999999781</v>
      </c>
      <c r="I43" s="66">
        <f t="shared" si="7"/>
        <v>165.29899999999907</v>
      </c>
      <c r="J43" s="66">
        <f t="shared" si="7"/>
        <v>567.0699999999963</v>
      </c>
      <c r="K43" s="66">
        <f t="shared" si="7"/>
        <v>1</v>
      </c>
      <c r="L43" s="66">
        <f t="shared" si="7"/>
        <v>29256.950000000012</v>
      </c>
      <c r="M43" s="65">
        <f t="shared" si="7"/>
        <v>18408</v>
      </c>
      <c r="N43" s="66">
        <f t="shared" si="7"/>
        <v>94354.209999999817</v>
      </c>
      <c r="O43" s="66">
        <f t="shared" si="7"/>
        <v>0</v>
      </c>
      <c r="P43" s="65">
        <f t="shared" si="7"/>
        <v>2587</v>
      </c>
      <c r="Q43" s="66">
        <f t="shared" si="7"/>
        <v>-31842.779999999962</v>
      </c>
      <c r="R43" s="66">
        <f t="shared" si="7"/>
        <v>0</v>
      </c>
      <c r="S43" s="66">
        <f t="shared" si="7"/>
        <v>60292</v>
      </c>
      <c r="T43" s="66">
        <f t="shared" si="7"/>
        <v>6743.9000000000233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T50"/>
  <sheetViews>
    <sheetView rightToLeft="1" workbookViewId="0">
      <selection activeCell="A9" sqref="A9"/>
    </sheetView>
  </sheetViews>
  <sheetFormatPr defaultRowHeight="15" x14ac:dyDescent="0.25"/>
  <cols>
    <col min="1" max="1" width="26.28515625" customWidth="1"/>
    <col min="2" max="2" width="30.42578125" customWidth="1"/>
    <col min="3" max="3" width="6.7109375" customWidth="1"/>
    <col min="4" max="5" width="9" style="67"/>
    <col min="6" max="12" width="9" style="68"/>
    <col min="13" max="13" width="9.5703125" style="67" bestFit="1" customWidth="1"/>
    <col min="14" max="14" width="9.85546875" style="68" bestFit="1" customWidth="1"/>
    <col min="15" max="15" width="9" style="68"/>
    <col min="16" max="16" width="9.5703125" style="67" bestFit="1" customWidth="1"/>
    <col min="17" max="20" width="9" style="68"/>
  </cols>
  <sheetData>
    <row r="1" spans="1:20" x14ac:dyDescent="0.25">
      <c r="A1" s="1">
        <v>4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4" t="s">
        <v>3</v>
      </c>
      <c r="T1" s="5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7" t="s">
        <v>6</v>
      </c>
      <c r="I2" s="157"/>
      <c r="J2" s="157"/>
      <c r="K2" s="157"/>
      <c r="L2" s="158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4" t="s">
        <v>25</v>
      </c>
      <c r="T3" s="9" t="s">
        <v>26</v>
      </c>
    </row>
    <row r="4" spans="1:20" x14ac:dyDescent="0.25">
      <c r="A4" s="11" t="s">
        <v>27</v>
      </c>
      <c r="B4" s="7" t="s">
        <v>28</v>
      </c>
      <c r="C4" s="6">
        <v>221</v>
      </c>
      <c r="D4" s="12">
        <f>'[1]3'!D43</f>
        <v>4530</v>
      </c>
      <c r="E4" s="12">
        <f>'[1]3'!E43</f>
        <v>14905</v>
      </c>
      <c r="F4" s="69">
        <f>'[1]3'!F43</f>
        <v>480.03200000000038</v>
      </c>
      <c r="G4" s="69">
        <f>'[1]3'!G43</f>
        <v>0</v>
      </c>
      <c r="H4" s="69">
        <f>'[1]3'!H43</f>
        <v>-2807.2899999999781</v>
      </c>
      <c r="I4" s="69">
        <f>'[1]3'!I43</f>
        <v>165.29899999999907</v>
      </c>
      <c r="J4" s="69">
        <f>'[1]3'!J43</f>
        <v>567.0699999999963</v>
      </c>
      <c r="K4" s="69">
        <f>'[1]3'!K43</f>
        <v>1</v>
      </c>
      <c r="L4" s="69">
        <f>'[1]3'!L43</f>
        <v>29256.950000000012</v>
      </c>
      <c r="M4" s="12">
        <f>'[1]3'!M43</f>
        <v>18408</v>
      </c>
      <c r="N4" s="69">
        <f>'[1]3'!N43</f>
        <v>94354.209999999817</v>
      </c>
      <c r="O4" s="69">
        <f>'[1]3'!O43</f>
        <v>0</v>
      </c>
      <c r="P4" s="12">
        <f>'[1]3'!P43</f>
        <v>2587</v>
      </c>
      <c r="Q4" s="69">
        <f>'[1]3'!Q43</f>
        <v>-31842.779999999962</v>
      </c>
      <c r="R4" s="69">
        <f>'[1]3'!R43</f>
        <v>0</v>
      </c>
      <c r="S4" s="69">
        <f>'[1]3'!S43</f>
        <v>60292</v>
      </c>
      <c r="T4" s="69">
        <f>'[1]3'!T43</f>
        <v>6743.9000000000233</v>
      </c>
    </row>
    <row r="5" spans="1:20" x14ac:dyDescent="0.25">
      <c r="A5" s="73"/>
      <c r="B5" s="16" t="s">
        <v>40</v>
      </c>
      <c r="C5" s="6">
        <f>C4+1</f>
        <v>222</v>
      </c>
      <c r="D5" s="17"/>
      <c r="E5" s="18"/>
      <c r="F5" s="19"/>
      <c r="G5" s="19"/>
      <c r="H5" s="20"/>
      <c r="I5" s="20"/>
      <c r="J5" s="20"/>
      <c r="K5" s="20"/>
      <c r="L5" s="21"/>
      <c r="M5" s="22">
        <v>4985</v>
      </c>
      <c r="N5" s="20"/>
      <c r="O5" s="21"/>
      <c r="P5" s="22"/>
      <c r="Q5" s="20"/>
      <c r="R5" s="21"/>
      <c r="S5" s="23"/>
      <c r="T5" s="21"/>
    </row>
    <row r="6" spans="1:20" x14ac:dyDescent="0.25">
      <c r="A6" s="73"/>
      <c r="B6" s="16" t="s">
        <v>41</v>
      </c>
      <c r="C6" s="6">
        <f t="shared" ref="C6:C16" si="0">C5+1</f>
        <v>223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850</v>
      </c>
      <c r="Q6" s="20"/>
      <c r="R6" s="21"/>
      <c r="S6" s="23"/>
      <c r="T6" s="21"/>
    </row>
    <row r="7" spans="1:20" x14ac:dyDescent="0.25">
      <c r="A7" s="73" t="s">
        <v>65</v>
      </c>
      <c r="B7" s="74" t="s">
        <v>45</v>
      </c>
      <c r="C7" s="6">
        <f t="shared" si="0"/>
        <v>224</v>
      </c>
      <c r="D7" s="17"/>
      <c r="E7" s="18">
        <v>1295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73" t="s">
        <v>42</v>
      </c>
      <c r="B8" s="74" t="s">
        <v>39</v>
      </c>
      <c r="C8" s="6">
        <f t="shared" si="0"/>
        <v>225</v>
      </c>
      <c r="D8" s="17"/>
      <c r="E8" s="18"/>
      <c r="F8" s="19">
        <v>1250</v>
      </c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73" t="s">
        <v>66</v>
      </c>
      <c r="B9" s="74" t="s">
        <v>39</v>
      </c>
      <c r="C9" s="6">
        <f t="shared" si="0"/>
        <v>226</v>
      </c>
      <c r="D9" s="17"/>
      <c r="E9" s="18"/>
      <c r="F9" s="19">
        <v>1843</v>
      </c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73"/>
      <c r="B10" s="74"/>
      <c r="C10" s="6">
        <f t="shared" si="0"/>
        <v>227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73"/>
      <c r="B11" s="74"/>
      <c r="C11" s="6">
        <f t="shared" si="0"/>
        <v>228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73"/>
      <c r="B12" s="74"/>
      <c r="C12" s="6">
        <f t="shared" si="0"/>
        <v>229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x14ac:dyDescent="0.25">
      <c r="A13" s="73"/>
      <c r="B13" s="74"/>
      <c r="C13" s="6">
        <f t="shared" si="0"/>
        <v>230</v>
      </c>
      <c r="D13" s="17"/>
      <c r="E13" s="18"/>
      <c r="F13" s="19"/>
      <c r="G13" s="19"/>
      <c r="H13" s="20"/>
      <c r="I13" s="20"/>
      <c r="J13" s="20"/>
      <c r="K13" s="20"/>
      <c r="L13" s="21"/>
      <c r="M13" s="22"/>
      <c r="N13" s="20"/>
      <c r="O13" s="21"/>
      <c r="P13" s="22"/>
      <c r="Q13" s="20"/>
      <c r="R13" s="21"/>
      <c r="S13" s="23"/>
      <c r="T13" s="21"/>
    </row>
    <row r="14" spans="1:20" x14ac:dyDescent="0.25">
      <c r="A14" s="73"/>
      <c r="B14" s="74"/>
      <c r="C14" s="6">
        <f t="shared" si="0"/>
        <v>231</v>
      </c>
      <c r="D14" s="17"/>
      <c r="E14" s="18"/>
      <c r="F14" s="19"/>
      <c r="G14" s="19"/>
      <c r="H14" s="20"/>
      <c r="I14" s="20"/>
      <c r="J14" s="20"/>
      <c r="K14" s="20"/>
      <c r="L14" s="21"/>
      <c r="M14" s="22"/>
      <c r="N14" s="20"/>
      <c r="O14" s="21"/>
      <c r="P14" s="22"/>
      <c r="Q14" s="20"/>
      <c r="R14" s="21"/>
      <c r="S14" s="23"/>
      <c r="T14" s="21"/>
    </row>
    <row r="15" spans="1:20" x14ac:dyDescent="0.25">
      <c r="A15" s="73"/>
      <c r="B15" s="74"/>
      <c r="C15" s="6">
        <f t="shared" si="0"/>
        <v>232</v>
      </c>
      <c r="D15" s="17"/>
      <c r="E15" s="18"/>
      <c r="F15" s="19"/>
      <c r="G15" s="19"/>
      <c r="H15" s="20"/>
      <c r="I15" s="20"/>
      <c r="J15" s="20"/>
      <c r="K15" s="20"/>
      <c r="L15" s="21"/>
      <c r="M15" s="22"/>
      <c r="N15" s="20"/>
      <c r="O15" s="21"/>
      <c r="P15" s="22"/>
      <c r="Q15" s="20"/>
      <c r="R15" s="21"/>
      <c r="S15" s="23"/>
      <c r="T15" s="21"/>
    </row>
    <row r="16" spans="1:20" ht="15.75" thickBot="1" x14ac:dyDescent="0.3">
      <c r="A16" s="73"/>
      <c r="B16" s="74"/>
      <c r="C16" s="6">
        <f t="shared" si="0"/>
        <v>233</v>
      </c>
      <c r="D16" s="26"/>
      <c r="E16" s="27"/>
      <c r="F16" s="28"/>
      <c r="G16" s="28"/>
      <c r="H16" s="29"/>
      <c r="I16" s="29"/>
      <c r="J16" s="29"/>
      <c r="K16" s="29"/>
      <c r="L16" s="30"/>
      <c r="M16" s="31"/>
      <c r="N16" s="29"/>
      <c r="O16" s="30"/>
      <c r="P16" s="31"/>
      <c r="Q16" s="29"/>
      <c r="R16" s="30"/>
      <c r="S16" s="32"/>
      <c r="T16" s="30"/>
    </row>
    <row r="17" spans="1:20" ht="15.75" thickBot="1" x14ac:dyDescent="0.3">
      <c r="A17" s="146"/>
      <c r="B17" s="147"/>
      <c r="C17" s="6"/>
      <c r="D17" s="33">
        <f>SUM(D4:D16)</f>
        <v>4530</v>
      </c>
      <c r="E17" s="34">
        <f t="shared" ref="E17:M17" si="1">SUM(E4:E16)</f>
        <v>16200</v>
      </c>
      <c r="F17" s="35">
        <f t="shared" si="1"/>
        <v>3573.0320000000002</v>
      </c>
      <c r="G17" s="35">
        <f t="shared" si="1"/>
        <v>0</v>
      </c>
      <c r="H17" s="35">
        <f t="shared" si="1"/>
        <v>-2807.2899999999781</v>
      </c>
      <c r="I17" s="35">
        <f t="shared" si="1"/>
        <v>165.29899999999907</v>
      </c>
      <c r="J17" s="35">
        <f t="shared" si="1"/>
        <v>567.0699999999963</v>
      </c>
      <c r="K17" s="35">
        <f t="shared" si="1"/>
        <v>1</v>
      </c>
      <c r="L17" s="36">
        <f t="shared" si="1"/>
        <v>29256.950000000012</v>
      </c>
      <c r="M17" s="34">
        <f t="shared" si="1"/>
        <v>23393</v>
      </c>
      <c r="N17" s="35">
        <f>SUM(N4:N16)</f>
        <v>94354.209999999817</v>
      </c>
      <c r="O17" s="35">
        <f t="shared" ref="O17:T17" si="2">SUM(O4:O16)</f>
        <v>0</v>
      </c>
      <c r="P17" s="34">
        <f t="shared" si="2"/>
        <v>3437</v>
      </c>
      <c r="Q17" s="35">
        <f t="shared" si="2"/>
        <v>-31842.779999999962</v>
      </c>
      <c r="R17" s="35">
        <f t="shared" si="2"/>
        <v>0</v>
      </c>
      <c r="S17" s="35">
        <f t="shared" si="2"/>
        <v>60292</v>
      </c>
      <c r="T17" s="35">
        <f t="shared" si="2"/>
        <v>6743.9000000000233</v>
      </c>
    </row>
    <row r="18" spans="1:20" x14ac:dyDescent="0.25">
      <c r="A18" s="37" t="s">
        <v>31</v>
      </c>
      <c r="B18" s="37" t="s">
        <v>32</v>
      </c>
      <c r="C18" s="38">
        <v>75</v>
      </c>
      <c r="D18" s="39"/>
      <c r="E18" s="40"/>
      <c r="F18" s="41"/>
      <c r="G18" s="41"/>
      <c r="H18" s="41"/>
      <c r="I18" s="41"/>
      <c r="J18" s="41"/>
      <c r="K18" s="41"/>
      <c r="L18" s="42"/>
      <c r="M18" s="43"/>
      <c r="N18" s="41"/>
      <c r="O18" s="42"/>
      <c r="P18" s="43"/>
      <c r="Q18" s="41"/>
      <c r="R18" s="42"/>
      <c r="S18" s="44"/>
      <c r="T18" s="42"/>
    </row>
    <row r="19" spans="1:20" x14ac:dyDescent="0.25">
      <c r="A19" s="73"/>
      <c r="B19" s="74"/>
      <c r="C19" s="38">
        <f>C18+1</f>
        <v>76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73" t="s">
        <v>67</v>
      </c>
      <c r="B20" s="74" t="s">
        <v>68</v>
      </c>
      <c r="C20" s="38">
        <f t="shared" ref="C20:C27" si="3">C19+1</f>
        <v>77</v>
      </c>
      <c r="D20" s="17"/>
      <c r="E20" s="18">
        <v>-3000</v>
      </c>
      <c r="F20" s="19"/>
      <c r="G20" s="19"/>
      <c r="H20" s="20">
        <v>3000</v>
      </c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73" t="s">
        <v>19</v>
      </c>
      <c r="B21" s="74" t="s">
        <v>20</v>
      </c>
      <c r="C21" s="38">
        <f t="shared" si="3"/>
        <v>78</v>
      </c>
      <c r="D21" s="17"/>
      <c r="E21" s="18"/>
      <c r="F21" s="19"/>
      <c r="G21" s="19"/>
      <c r="H21" s="20"/>
      <c r="I21" s="20"/>
      <c r="J21" s="20"/>
      <c r="K21" s="20"/>
      <c r="L21" s="21"/>
      <c r="M21" s="22">
        <v>-40000</v>
      </c>
      <c r="N21" s="20">
        <v>40000</v>
      </c>
      <c r="O21" s="21"/>
      <c r="P21" s="22"/>
      <c r="Q21" s="20"/>
      <c r="R21" s="21"/>
      <c r="S21" s="23"/>
      <c r="T21" s="21"/>
    </row>
    <row r="22" spans="1:20" x14ac:dyDescent="0.25">
      <c r="A22" s="73" t="s">
        <v>69</v>
      </c>
      <c r="B22" s="74" t="s">
        <v>70</v>
      </c>
      <c r="C22" s="38">
        <f t="shared" si="3"/>
        <v>79</v>
      </c>
      <c r="D22" s="17"/>
      <c r="E22" s="18"/>
      <c r="F22" s="19">
        <v>-480</v>
      </c>
      <c r="G22" s="19"/>
      <c r="H22" s="20"/>
      <c r="I22" s="20">
        <v>480</v>
      </c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73"/>
      <c r="B23" s="74"/>
      <c r="C23" s="38">
        <f t="shared" si="3"/>
        <v>80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73"/>
      <c r="B24" s="74"/>
      <c r="C24" s="38">
        <f t="shared" si="3"/>
        <v>81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x14ac:dyDescent="0.25">
      <c r="A25" s="73"/>
      <c r="B25" s="74"/>
      <c r="C25" s="38">
        <f t="shared" si="3"/>
        <v>82</v>
      </c>
      <c r="D25" s="17"/>
      <c r="E25" s="18"/>
      <c r="F25" s="19"/>
      <c r="G25" s="19"/>
      <c r="H25" s="20"/>
      <c r="I25" s="20"/>
      <c r="J25" s="20"/>
      <c r="K25" s="20"/>
      <c r="L25" s="21"/>
      <c r="M25" s="22"/>
      <c r="N25" s="20"/>
      <c r="O25" s="21"/>
      <c r="P25" s="22"/>
      <c r="Q25" s="20"/>
      <c r="R25" s="21"/>
      <c r="S25" s="23"/>
      <c r="T25" s="21"/>
    </row>
    <row r="26" spans="1:20" x14ac:dyDescent="0.25">
      <c r="A26" s="73"/>
      <c r="B26" s="74"/>
      <c r="C26" s="38">
        <f t="shared" si="3"/>
        <v>83</v>
      </c>
      <c r="D26" s="17"/>
      <c r="E26" s="18"/>
      <c r="F26" s="19"/>
      <c r="G26" s="19"/>
      <c r="H26" s="20"/>
      <c r="I26" s="20"/>
      <c r="J26" s="20"/>
      <c r="K26" s="20"/>
      <c r="L26" s="21"/>
      <c r="M26" s="22"/>
      <c r="N26" s="20"/>
      <c r="O26" s="21"/>
      <c r="P26" s="22"/>
      <c r="Q26" s="20"/>
      <c r="R26" s="21"/>
      <c r="S26" s="23"/>
      <c r="T26" s="21"/>
    </row>
    <row r="27" spans="1:20" ht="15.75" thickBot="1" x14ac:dyDescent="0.3">
      <c r="A27" s="75"/>
      <c r="B27" s="76"/>
      <c r="C27" s="38">
        <f t="shared" si="3"/>
        <v>84</v>
      </c>
      <c r="D27" s="26"/>
      <c r="E27" s="27"/>
      <c r="F27" s="28"/>
      <c r="G27" s="28"/>
      <c r="H27" s="29"/>
      <c r="I27" s="29"/>
      <c r="J27" s="29"/>
      <c r="K27" s="29"/>
      <c r="L27" s="30"/>
      <c r="M27" s="31"/>
      <c r="N27" s="29"/>
      <c r="O27" s="30"/>
      <c r="P27" s="31"/>
      <c r="Q27" s="29"/>
      <c r="R27" s="30"/>
      <c r="S27" s="32"/>
      <c r="T27" s="30"/>
    </row>
    <row r="28" spans="1:20" ht="15.75" thickBot="1" x14ac:dyDescent="0.3">
      <c r="A28" s="148"/>
      <c r="B28" s="149"/>
      <c r="C28" s="47"/>
      <c r="D28" s="48">
        <f t="shared" ref="D28:T28" si="4">SUM(D18:D27)</f>
        <v>0</v>
      </c>
      <c r="E28" s="48">
        <f t="shared" si="4"/>
        <v>-3000</v>
      </c>
      <c r="F28" s="49">
        <f t="shared" si="4"/>
        <v>-480</v>
      </c>
      <c r="G28" s="49">
        <f t="shared" si="4"/>
        <v>0</v>
      </c>
      <c r="H28" s="49">
        <f t="shared" si="4"/>
        <v>3000</v>
      </c>
      <c r="I28" s="49">
        <f t="shared" si="4"/>
        <v>480</v>
      </c>
      <c r="J28" s="49">
        <f t="shared" si="4"/>
        <v>0</v>
      </c>
      <c r="K28" s="49">
        <f t="shared" si="4"/>
        <v>0</v>
      </c>
      <c r="L28" s="49">
        <f t="shared" si="4"/>
        <v>0</v>
      </c>
      <c r="M28" s="48">
        <f t="shared" si="4"/>
        <v>-40000</v>
      </c>
      <c r="N28" s="49">
        <f t="shared" si="4"/>
        <v>40000</v>
      </c>
      <c r="O28" s="49">
        <f t="shared" si="4"/>
        <v>0</v>
      </c>
      <c r="P28" s="48">
        <f t="shared" si="4"/>
        <v>0</v>
      </c>
      <c r="Q28" s="49">
        <f t="shared" si="4"/>
        <v>0</v>
      </c>
      <c r="R28" s="49">
        <f t="shared" si="4"/>
        <v>0</v>
      </c>
      <c r="S28" s="49">
        <f t="shared" si="4"/>
        <v>0</v>
      </c>
      <c r="T28" s="49">
        <f t="shared" si="4"/>
        <v>0</v>
      </c>
    </row>
    <row r="29" spans="1:20" x14ac:dyDescent="0.25">
      <c r="A29" s="150" t="s">
        <v>33</v>
      </c>
      <c r="B29" s="151"/>
      <c r="C29" s="50">
        <v>200</v>
      </c>
      <c r="D29" s="51"/>
      <c r="E29" s="52"/>
      <c r="F29" s="53"/>
      <c r="G29" s="53"/>
      <c r="H29" s="53"/>
      <c r="I29" s="53"/>
      <c r="J29" s="53"/>
      <c r="K29" s="53"/>
      <c r="L29" s="54"/>
      <c r="M29" s="55"/>
      <c r="N29" s="53"/>
      <c r="O29" s="54"/>
      <c r="P29" s="55"/>
      <c r="Q29" s="53"/>
      <c r="R29" s="54"/>
      <c r="S29" s="56"/>
      <c r="T29" s="54"/>
    </row>
    <row r="30" spans="1:20" x14ac:dyDescent="0.25">
      <c r="A30" s="73" t="s">
        <v>71</v>
      </c>
      <c r="B30" s="74" t="s">
        <v>72</v>
      </c>
      <c r="C30" s="57">
        <f>C29+1</f>
        <v>201</v>
      </c>
      <c r="D30" s="17">
        <v>112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73" t="s">
        <v>71</v>
      </c>
      <c r="B31" s="74" t="s">
        <v>73</v>
      </c>
      <c r="C31" s="57">
        <f t="shared" ref="C31:C48" si="5">C30+1</f>
        <v>202</v>
      </c>
      <c r="D31" s="17">
        <v>80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73" t="s">
        <v>71</v>
      </c>
      <c r="B32" s="74" t="s">
        <v>74</v>
      </c>
      <c r="C32" s="57">
        <f t="shared" si="5"/>
        <v>203</v>
      </c>
      <c r="D32" s="17">
        <v>84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73" t="s">
        <v>71</v>
      </c>
      <c r="B33" s="74" t="s">
        <v>75</v>
      </c>
      <c r="C33" s="57">
        <f t="shared" si="5"/>
        <v>204</v>
      </c>
      <c r="D33" s="17">
        <v>204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73" t="s">
        <v>71</v>
      </c>
      <c r="B34" s="74" t="s">
        <v>76</v>
      </c>
      <c r="C34" s="57">
        <f t="shared" si="5"/>
        <v>205</v>
      </c>
      <c r="D34" s="17">
        <v>114</v>
      </c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73" t="s">
        <v>34</v>
      </c>
      <c r="B35" s="74" t="s">
        <v>77</v>
      </c>
      <c r="C35" s="57">
        <f t="shared" si="5"/>
        <v>206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>
        <v>150000</v>
      </c>
      <c r="O35" s="21"/>
      <c r="P35" s="22"/>
      <c r="Q35" s="20"/>
      <c r="R35" s="21"/>
      <c r="S35" s="23"/>
      <c r="T35" s="21"/>
    </row>
    <row r="36" spans="1:20" x14ac:dyDescent="0.25">
      <c r="A36" s="73" t="s">
        <v>34</v>
      </c>
      <c r="B36" s="74" t="s">
        <v>77</v>
      </c>
      <c r="C36" s="57">
        <f t="shared" si="5"/>
        <v>207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>
        <v>150000</v>
      </c>
      <c r="O36" s="21"/>
      <c r="P36" s="22"/>
      <c r="Q36" s="20"/>
      <c r="R36" s="21"/>
      <c r="S36" s="23"/>
      <c r="T36" s="21"/>
    </row>
    <row r="37" spans="1:20" x14ac:dyDescent="0.25">
      <c r="A37" s="73" t="s">
        <v>78</v>
      </c>
      <c r="B37" s="74" t="s">
        <v>79</v>
      </c>
      <c r="C37" s="57">
        <f t="shared" si="5"/>
        <v>208</v>
      </c>
      <c r="D37" s="17"/>
      <c r="E37" s="18"/>
      <c r="F37" s="19"/>
      <c r="G37" s="19"/>
      <c r="H37" s="20"/>
      <c r="I37" s="20"/>
      <c r="J37" s="20"/>
      <c r="K37" s="20"/>
      <c r="L37" s="21">
        <v>3000</v>
      </c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73" t="s">
        <v>80</v>
      </c>
      <c r="B38" s="74" t="s">
        <v>81</v>
      </c>
      <c r="C38" s="57">
        <f t="shared" si="5"/>
        <v>209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>
        <v>11000</v>
      </c>
      <c r="R38" s="21"/>
      <c r="S38" s="23"/>
      <c r="T38" s="21"/>
    </row>
    <row r="39" spans="1:20" x14ac:dyDescent="0.25">
      <c r="A39" s="73"/>
      <c r="B39" s="74" t="s">
        <v>82</v>
      </c>
      <c r="C39" s="57">
        <f t="shared" si="5"/>
        <v>210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73" t="s">
        <v>83</v>
      </c>
      <c r="B40" s="74" t="s">
        <v>84</v>
      </c>
      <c r="C40" s="57">
        <f t="shared" si="5"/>
        <v>211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>
        <v>10000</v>
      </c>
      <c r="O40" s="21"/>
      <c r="P40" s="22"/>
      <c r="Q40" s="20"/>
      <c r="R40" s="21"/>
      <c r="S40" s="23"/>
      <c r="T40" s="21"/>
    </row>
    <row r="41" spans="1:20" x14ac:dyDescent="0.25">
      <c r="A41" s="73" t="s">
        <v>85</v>
      </c>
      <c r="B41" s="74" t="s">
        <v>86</v>
      </c>
      <c r="C41" s="57">
        <f t="shared" si="5"/>
        <v>212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>
        <v>5000</v>
      </c>
      <c r="O41" s="21"/>
      <c r="P41" s="22"/>
      <c r="Q41" s="20"/>
      <c r="R41" s="21"/>
      <c r="S41" s="23"/>
      <c r="T41" s="21"/>
    </row>
    <row r="42" spans="1:20" x14ac:dyDescent="0.25">
      <c r="A42" s="73" t="s">
        <v>87</v>
      </c>
      <c r="B42" s="74" t="s">
        <v>88</v>
      </c>
      <c r="C42" s="57">
        <f t="shared" si="5"/>
        <v>213</v>
      </c>
      <c r="D42" s="17"/>
      <c r="E42" s="18"/>
      <c r="F42" s="19"/>
      <c r="G42" s="19"/>
      <c r="H42" s="20"/>
      <c r="I42" s="20"/>
      <c r="J42" s="20"/>
      <c r="K42" s="20"/>
      <c r="L42" s="21"/>
      <c r="M42" s="22"/>
      <c r="N42" s="20"/>
      <c r="O42" s="21"/>
      <c r="P42" s="22"/>
      <c r="Q42" s="20"/>
      <c r="R42" s="21"/>
      <c r="S42" s="23"/>
      <c r="T42" s="21">
        <v>6000</v>
      </c>
    </row>
    <row r="43" spans="1:20" x14ac:dyDescent="0.25">
      <c r="A43" s="73" t="s">
        <v>89</v>
      </c>
      <c r="B43" s="74" t="s">
        <v>90</v>
      </c>
      <c r="C43" s="57">
        <f t="shared" si="5"/>
        <v>214</v>
      </c>
      <c r="D43" s="17"/>
      <c r="E43" s="18"/>
      <c r="F43" s="19"/>
      <c r="G43" s="19"/>
      <c r="H43" s="20"/>
      <c r="I43" s="20"/>
      <c r="J43" s="20"/>
      <c r="K43" s="20"/>
      <c r="L43" s="21"/>
      <c r="M43" s="22"/>
      <c r="N43" s="20">
        <v>13000</v>
      </c>
      <c r="O43" s="21"/>
      <c r="P43" s="22"/>
      <c r="Q43" s="20"/>
      <c r="R43" s="21"/>
      <c r="S43" s="23"/>
      <c r="T43" s="21"/>
    </row>
    <row r="44" spans="1:20" x14ac:dyDescent="0.25">
      <c r="A44" s="15" t="s">
        <v>50</v>
      </c>
      <c r="B44" s="16" t="s">
        <v>51</v>
      </c>
      <c r="C44" s="57">
        <f t="shared" si="5"/>
        <v>215</v>
      </c>
      <c r="D44" s="17"/>
      <c r="E44" s="18"/>
      <c r="F44" s="19"/>
      <c r="G44" s="19"/>
      <c r="H44" s="20"/>
      <c r="I44" s="20"/>
      <c r="J44" s="20"/>
      <c r="K44" s="20"/>
      <c r="L44" s="21"/>
      <c r="M44" s="22">
        <v>170</v>
      </c>
      <c r="N44" s="20"/>
      <c r="O44" s="21"/>
      <c r="P44" s="22"/>
      <c r="Q44" s="20"/>
      <c r="R44" s="21"/>
      <c r="S44" s="23"/>
      <c r="T44" s="21"/>
    </row>
    <row r="45" spans="1:20" x14ac:dyDescent="0.25">
      <c r="A45" s="15" t="s">
        <v>50</v>
      </c>
      <c r="B45" s="16" t="s">
        <v>52</v>
      </c>
      <c r="C45" s="57">
        <f t="shared" si="5"/>
        <v>216</v>
      </c>
      <c r="D45" s="17"/>
      <c r="E45" s="18"/>
      <c r="F45" s="19"/>
      <c r="G45" s="19"/>
      <c r="H45" s="20"/>
      <c r="I45" s="20"/>
      <c r="J45" s="20"/>
      <c r="K45" s="20"/>
      <c r="L45" s="21"/>
      <c r="M45" s="22"/>
      <c r="N45" s="20"/>
      <c r="O45" s="21"/>
      <c r="P45" s="22">
        <v>70</v>
      </c>
      <c r="Q45" s="20"/>
      <c r="R45" s="21"/>
      <c r="S45" s="23"/>
      <c r="T45" s="21"/>
    </row>
    <row r="46" spans="1:20" x14ac:dyDescent="0.25">
      <c r="A46" s="73" t="s">
        <v>91</v>
      </c>
      <c r="B46" s="73" t="s">
        <v>92</v>
      </c>
      <c r="C46" s="57">
        <f t="shared" si="5"/>
        <v>217</v>
      </c>
      <c r="D46" s="17"/>
      <c r="E46" s="18"/>
      <c r="F46" s="19"/>
      <c r="G46" s="19"/>
      <c r="H46" s="20"/>
      <c r="I46" s="20"/>
      <c r="J46" s="20"/>
      <c r="K46" s="20"/>
      <c r="L46" s="21"/>
      <c r="M46" s="22"/>
      <c r="N46" s="20">
        <v>50000</v>
      </c>
      <c r="O46" s="21"/>
      <c r="P46" s="22"/>
      <c r="Q46" s="20"/>
      <c r="R46" s="21"/>
      <c r="S46" s="23"/>
      <c r="T46" s="21"/>
    </row>
    <row r="47" spans="1:20" x14ac:dyDescent="0.25">
      <c r="A47" s="73"/>
      <c r="B47" s="74"/>
      <c r="C47" s="57">
        <f t="shared" si="5"/>
        <v>218</v>
      </c>
      <c r="D47" s="17"/>
      <c r="E47" s="18"/>
      <c r="F47" s="19"/>
      <c r="G47" s="19"/>
      <c r="H47" s="20"/>
      <c r="I47" s="20"/>
      <c r="J47" s="20"/>
      <c r="K47" s="20"/>
      <c r="L47" s="21"/>
      <c r="M47" s="22"/>
      <c r="N47" s="20"/>
      <c r="O47" s="21"/>
      <c r="P47" s="22"/>
      <c r="Q47" s="20"/>
      <c r="R47" s="21"/>
      <c r="S47" s="23"/>
      <c r="T47" s="21"/>
    </row>
    <row r="48" spans="1:20" x14ac:dyDescent="0.25">
      <c r="A48" s="73"/>
      <c r="B48" s="74"/>
      <c r="C48" s="57">
        <f t="shared" si="5"/>
        <v>219</v>
      </c>
      <c r="D48" s="17"/>
      <c r="E48" s="18"/>
      <c r="F48" s="19"/>
      <c r="G48" s="19"/>
      <c r="H48" s="20"/>
      <c r="I48" s="20"/>
      <c r="J48" s="20"/>
      <c r="K48" s="20"/>
      <c r="L48" s="21"/>
      <c r="M48" s="22"/>
      <c r="N48" s="20"/>
      <c r="O48" s="21"/>
      <c r="P48" s="22"/>
      <c r="Q48" s="20"/>
      <c r="R48" s="21"/>
      <c r="S48" s="23"/>
      <c r="T48" s="21"/>
    </row>
    <row r="49" spans="1:20" x14ac:dyDescent="0.25">
      <c r="A49" s="58"/>
      <c r="B49" s="59"/>
      <c r="C49" s="57"/>
      <c r="D49" s="60">
        <f t="shared" ref="D49:T49" si="6">SUM(D29:D48)</f>
        <v>594</v>
      </c>
      <c r="E49" s="60">
        <f t="shared" si="6"/>
        <v>0</v>
      </c>
      <c r="F49" s="61">
        <f t="shared" si="6"/>
        <v>0</v>
      </c>
      <c r="G49" s="61">
        <f t="shared" si="6"/>
        <v>0</v>
      </c>
      <c r="H49" s="61">
        <f t="shared" si="6"/>
        <v>0</v>
      </c>
      <c r="I49" s="61">
        <f t="shared" si="6"/>
        <v>0</v>
      </c>
      <c r="J49" s="61">
        <f t="shared" si="6"/>
        <v>0</v>
      </c>
      <c r="K49" s="61">
        <f t="shared" si="6"/>
        <v>0</v>
      </c>
      <c r="L49" s="61">
        <f t="shared" si="6"/>
        <v>3000</v>
      </c>
      <c r="M49" s="60">
        <f t="shared" si="6"/>
        <v>170</v>
      </c>
      <c r="N49" s="61">
        <f t="shared" si="6"/>
        <v>378000</v>
      </c>
      <c r="O49" s="61">
        <f t="shared" si="6"/>
        <v>0</v>
      </c>
      <c r="P49" s="60">
        <f t="shared" si="6"/>
        <v>70</v>
      </c>
      <c r="Q49" s="61">
        <f t="shared" si="6"/>
        <v>11000</v>
      </c>
      <c r="R49" s="61">
        <f t="shared" si="6"/>
        <v>0</v>
      </c>
      <c r="S49" s="61">
        <f t="shared" si="6"/>
        <v>0</v>
      </c>
      <c r="T49" s="61">
        <f t="shared" si="6"/>
        <v>6000</v>
      </c>
    </row>
    <row r="50" spans="1:20" ht="15.75" thickBot="1" x14ac:dyDescent="0.3">
      <c r="A50" s="62" t="s">
        <v>36</v>
      </c>
      <c r="B50" s="63">
        <f>D50+E50+F50*5+G50*3.5+M50+P50</f>
        <v>19191.16</v>
      </c>
      <c r="C50" s="64" t="s">
        <v>37</v>
      </c>
      <c r="D50" s="65">
        <f t="shared" ref="D50:T50" si="7">D17+D28-D49</f>
        <v>3936</v>
      </c>
      <c r="E50" s="65">
        <f t="shared" si="7"/>
        <v>13200</v>
      </c>
      <c r="F50" s="66">
        <f t="shared" si="7"/>
        <v>3093.0320000000002</v>
      </c>
      <c r="G50" s="66">
        <f t="shared" si="7"/>
        <v>0</v>
      </c>
      <c r="H50" s="66">
        <f t="shared" si="7"/>
        <v>192.71000000002186</v>
      </c>
      <c r="I50" s="66">
        <f t="shared" si="7"/>
        <v>645.29899999999907</v>
      </c>
      <c r="J50" s="66">
        <f t="shared" si="7"/>
        <v>567.0699999999963</v>
      </c>
      <c r="K50" s="66">
        <f t="shared" si="7"/>
        <v>1</v>
      </c>
      <c r="L50" s="66">
        <f t="shared" si="7"/>
        <v>26256.950000000012</v>
      </c>
      <c r="M50" s="65">
        <f t="shared" si="7"/>
        <v>-16777</v>
      </c>
      <c r="N50" s="66">
        <f t="shared" si="7"/>
        <v>-243645.79000000018</v>
      </c>
      <c r="O50" s="66">
        <f t="shared" si="7"/>
        <v>0</v>
      </c>
      <c r="P50" s="65">
        <f t="shared" si="7"/>
        <v>3367</v>
      </c>
      <c r="Q50" s="66">
        <f t="shared" si="7"/>
        <v>-42842.779999999962</v>
      </c>
      <c r="R50" s="66">
        <f t="shared" si="7"/>
        <v>0</v>
      </c>
      <c r="S50" s="66">
        <f t="shared" si="7"/>
        <v>60292</v>
      </c>
      <c r="T50" s="66">
        <f t="shared" si="7"/>
        <v>743.90000000002328</v>
      </c>
    </row>
  </sheetData>
  <mergeCells count="12">
    <mergeCell ref="S2:T2"/>
    <mergeCell ref="A17:B17"/>
    <mergeCell ref="A28:B28"/>
    <mergeCell ref="A29:B29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T41"/>
  <sheetViews>
    <sheetView rightToLeft="1" topLeftCell="A13" workbookViewId="0">
      <selection activeCell="B11" sqref="B11"/>
    </sheetView>
  </sheetViews>
  <sheetFormatPr defaultRowHeight="15" x14ac:dyDescent="0.25"/>
  <cols>
    <col min="1" max="1" width="26.28515625" customWidth="1"/>
    <col min="2" max="2" width="28.42578125" customWidth="1"/>
    <col min="3" max="3" width="6.7109375" customWidth="1"/>
    <col min="4" max="5" width="9" style="67"/>
    <col min="6" max="12" width="9" style="68"/>
    <col min="13" max="13" width="9.5703125" style="67" bestFit="1" customWidth="1"/>
    <col min="14" max="14" width="9.85546875" style="68" bestFit="1" customWidth="1"/>
    <col min="15" max="15" width="9" style="68"/>
    <col min="16" max="16" width="9.5703125" style="67" bestFit="1" customWidth="1"/>
    <col min="17" max="20" width="9" style="68"/>
  </cols>
  <sheetData>
    <row r="1" spans="1:20" x14ac:dyDescent="0.25">
      <c r="A1" s="1">
        <v>5</v>
      </c>
      <c r="B1" s="2">
        <f>'[1]1'!B1</f>
        <v>3</v>
      </c>
      <c r="C1" s="3"/>
      <c r="D1" s="152" t="s">
        <v>0</v>
      </c>
      <c r="E1" s="160"/>
      <c r="F1" s="160"/>
      <c r="G1" s="160"/>
      <c r="H1" s="160"/>
      <c r="I1" s="160"/>
      <c r="J1" s="160"/>
      <c r="K1" s="160"/>
      <c r="L1" s="161"/>
      <c r="M1" s="155" t="s">
        <v>1</v>
      </c>
      <c r="N1" s="160"/>
      <c r="O1" s="161"/>
      <c r="P1" s="155" t="s">
        <v>2</v>
      </c>
      <c r="Q1" s="160"/>
      <c r="R1" s="161"/>
      <c r="S1" s="4" t="s">
        <v>3</v>
      </c>
      <c r="T1" s="5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7"/>
      <c r="F2" s="157"/>
      <c r="G2" s="157"/>
      <c r="H2" s="157" t="s">
        <v>6</v>
      </c>
      <c r="I2" s="157"/>
      <c r="J2" s="157"/>
      <c r="K2" s="157"/>
      <c r="L2" s="158"/>
      <c r="M2" s="10" t="s">
        <v>5</v>
      </c>
      <c r="N2" s="157" t="s">
        <v>6</v>
      </c>
      <c r="O2" s="158"/>
      <c r="P2" s="10" t="s">
        <v>5</v>
      </c>
      <c r="Q2" s="157" t="s">
        <v>6</v>
      </c>
      <c r="R2" s="158"/>
      <c r="S2" s="159" t="s">
        <v>5</v>
      </c>
      <c r="T2" s="158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4" t="s">
        <v>25</v>
      </c>
      <c r="T3" s="9" t="s">
        <v>26</v>
      </c>
    </row>
    <row r="4" spans="1:20" x14ac:dyDescent="0.25">
      <c r="A4" s="11" t="s">
        <v>27</v>
      </c>
      <c r="B4" s="7" t="s">
        <v>28</v>
      </c>
      <c r="C4" s="6">
        <v>226</v>
      </c>
      <c r="D4" s="12">
        <f>'[1]4'!D50</f>
        <v>3936</v>
      </c>
      <c r="E4" s="12">
        <f>'[1]4'!E50</f>
        <v>13200</v>
      </c>
      <c r="F4" s="69">
        <f>'[1]4'!F50</f>
        <v>3093.0320000000002</v>
      </c>
      <c r="G4" s="69">
        <f>'[1]4'!G50</f>
        <v>0</v>
      </c>
      <c r="H4" s="69">
        <f>'[1]4'!H50</f>
        <v>192.71000000002186</v>
      </c>
      <c r="I4" s="69">
        <f>'[1]4'!I50</f>
        <v>645.29899999999907</v>
      </c>
      <c r="J4" s="69">
        <f>'[1]4'!J50</f>
        <v>567.0699999999963</v>
      </c>
      <c r="K4" s="69">
        <f>'[1]4'!K50</f>
        <v>1</v>
      </c>
      <c r="L4" s="69">
        <f>'[1]4'!L50</f>
        <v>26256.950000000012</v>
      </c>
      <c r="M4" s="12">
        <f>'[1]4'!M50</f>
        <v>-16777</v>
      </c>
      <c r="N4" s="69">
        <f>'[1]4'!N50</f>
        <v>-243645.79000000018</v>
      </c>
      <c r="O4" s="69">
        <f>'[1]4'!O50</f>
        <v>0</v>
      </c>
      <c r="P4" s="12">
        <f>'[1]4'!P50</f>
        <v>3367</v>
      </c>
      <c r="Q4" s="69">
        <f>'[1]4'!Q50</f>
        <v>-42842.779999999962</v>
      </c>
      <c r="R4" s="69">
        <f>'[1]4'!R50</f>
        <v>0</v>
      </c>
      <c r="S4" s="69">
        <f>'[1]4'!S50</f>
        <v>60292</v>
      </c>
      <c r="T4" s="69">
        <f>'[1]4'!T50</f>
        <v>743.90000000002328</v>
      </c>
    </row>
    <row r="5" spans="1:20" x14ac:dyDescent="0.25">
      <c r="A5" s="73"/>
      <c r="B5" s="16" t="s">
        <v>40</v>
      </c>
      <c r="C5" s="6">
        <f>C4+1</f>
        <v>227</v>
      </c>
      <c r="D5" s="17"/>
      <c r="E5" s="18"/>
      <c r="F5" s="19"/>
      <c r="G5" s="19"/>
      <c r="H5" s="20"/>
      <c r="I5" s="20"/>
      <c r="J5" s="20"/>
      <c r="K5" s="20"/>
      <c r="L5" s="21"/>
      <c r="M5" s="22">
        <v>5610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41</v>
      </c>
      <c r="C6" s="6">
        <f t="shared" ref="C6:C13" si="0">C5+1</f>
        <v>228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390</v>
      </c>
      <c r="Q6" s="20"/>
      <c r="R6" s="21"/>
      <c r="S6" s="23"/>
      <c r="T6" s="21"/>
    </row>
    <row r="7" spans="1:20" x14ac:dyDescent="0.25">
      <c r="A7" s="15" t="s">
        <v>93</v>
      </c>
      <c r="B7" s="74" t="s">
        <v>94</v>
      </c>
      <c r="C7" s="6">
        <f t="shared" si="0"/>
        <v>229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>
        <v>32562</v>
      </c>
      <c r="R7" s="21"/>
      <c r="S7" s="23"/>
      <c r="T7" s="21"/>
    </row>
    <row r="8" spans="1:20" x14ac:dyDescent="0.25">
      <c r="A8" s="15" t="s">
        <v>95</v>
      </c>
      <c r="B8" s="16" t="s">
        <v>96</v>
      </c>
      <c r="C8" s="6">
        <f t="shared" si="0"/>
        <v>230</v>
      </c>
      <c r="D8" s="17"/>
      <c r="E8" s="18"/>
      <c r="F8" s="19"/>
      <c r="G8" s="19"/>
      <c r="H8" s="20">
        <v>1950</v>
      </c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231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232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233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234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235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3936</v>
      </c>
      <c r="E14" s="34">
        <f t="shared" ref="E14:M14" si="1">SUM(E4:E13)</f>
        <v>13200</v>
      </c>
      <c r="F14" s="35">
        <f t="shared" si="1"/>
        <v>3093.0320000000002</v>
      </c>
      <c r="G14" s="35">
        <f t="shared" si="1"/>
        <v>0</v>
      </c>
      <c r="H14" s="35">
        <f t="shared" si="1"/>
        <v>2142.7100000000219</v>
      </c>
      <c r="I14" s="35">
        <f t="shared" si="1"/>
        <v>645.29899999999907</v>
      </c>
      <c r="J14" s="35">
        <f t="shared" si="1"/>
        <v>567.0699999999963</v>
      </c>
      <c r="K14" s="35">
        <f t="shared" si="1"/>
        <v>1</v>
      </c>
      <c r="L14" s="36">
        <f t="shared" si="1"/>
        <v>26256.950000000012</v>
      </c>
      <c r="M14" s="34">
        <f t="shared" si="1"/>
        <v>-11167</v>
      </c>
      <c r="N14" s="35">
        <f>SUM(N4:N13)</f>
        <v>-243645.79000000018</v>
      </c>
      <c r="O14" s="35">
        <f t="shared" ref="O14:T14" si="2">SUM(O4:O13)</f>
        <v>0</v>
      </c>
      <c r="P14" s="34">
        <f t="shared" si="2"/>
        <v>3757</v>
      </c>
      <c r="Q14" s="35">
        <f t="shared" si="2"/>
        <v>-10280.779999999962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79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80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81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82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83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84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85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86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87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88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89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217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50</v>
      </c>
      <c r="B28" s="16" t="s">
        <v>51</v>
      </c>
      <c r="C28" s="57">
        <f>C27+1</f>
        <v>218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170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50</v>
      </c>
      <c r="B29" s="16" t="s">
        <v>52</v>
      </c>
      <c r="C29" s="57">
        <f t="shared" ref="C29:C39" si="5">C28+1</f>
        <v>219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>
        <v>50</v>
      </c>
      <c r="Q29" s="20"/>
      <c r="R29" s="21"/>
      <c r="S29" s="23"/>
      <c r="T29" s="21"/>
    </row>
    <row r="30" spans="1:20" x14ac:dyDescent="0.25">
      <c r="A30" s="15" t="s">
        <v>97</v>
      </c>
      <c r="B30" s="16" t="s">
        <v>98</v>
      </c>
      <c r="C30" s="57">
        <f t="shared" si="5"/>
        <v>220</v>
      </c>
      <c r="D30" s="17"/>
      <c r="E30" s="18"/>
      <c r="F30" s="19"/>
      <c r="G30" s="19"/>
      <c r="H30" s="20"/>
      <c r="I30" s="20"/>
      <c r="J30" s="20">
        <v>158.91999999999999</v>
      </c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99</v>
      </c>
      <c r="B31" s="16" t="s">
        <v>100</v>
      </c>
      <c r="C31" s="57">
        <f t="shared" si="5"/>
        <v>221</v>
      </c>
      <c r="D31" s="17">
        <v>2470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101</v>
      </c>
      <c r="B32" s="16" t="s">
        <v>102</v>
      </c>
      <c r="C32" s="57">
        <f t="shared" si="5"/>
        <v>222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>
        <v>16412</v>
      </c>
      <c r="R32" s="21"/>
      <c r="S32" s="23"/>
      <c r="T32" s="21"/>
    </row>
    <row r="33" spans="1:20" x14ac:dyDescent="0.25">
      <c r="A33" s="15" t="s">
        <v>78</v>
      </c>
      <c r="B33" s="16" t="s">
        <v>103</v>
      </c>
      <c r="C33" s="57">
        <f t="shared" si="5"/>
        <v>223</v>
      </c>
      <c r="D33" s="17"/>
      <c r="E33" s="18"/>
      <c r="F33" s="19"/>
      <c r="G33" s="19"/>
      <c r="H33" s="20"/>
      <c r="I33" s="20"/>
      <c r="J33" s="20"/>
      <c r="K33" s="20"/>
      <c r="L33" s="21">
        <v>18221</v>
      </c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104</v>
      </c>
      <c r="B34" s="16" t="s">
        <v>105</v>
      </c>
      <c r="C34" s="57">
        <f t="shared" si="5"/>
        <v>224</v>
      </c>
      <c r="D34" s="17">
        <v>240</v>
      </c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225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5"/>
      <c r="C36" s="57">
        <f t="shared" si="5"/>
        <v>226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7">
        <f t="shared" si="5"/>
        <v>227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/>
      <c r="B38" s="16"/>
      <c r="C38" s="57">
        <f t="shared" si="5"/>
        <v>228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15"/>
      <c r="B39" s="16"/>
      <c r="C39" s="57">
        <f t="shared" si="5"/>
        <v>229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58"/>
      <c r="B40" s="59"/>
      <c r="C40" s="57"/>
      <c r="D40" s="60">
        <f>SUM(D27:D39)</f>
        <v>2710</v>
      </c>
      <c r="E40" s="60">
        <f t="shared" ref="E40:T40" si="6">SUM(E27:E39)</f>
        <v>0</v>
      </c>
      <c r="F40" s="61">
        <f t="shared" si="6"/>
        <v>0</v>
      </c>
      <c r="G40" s="61">
        <f t="shared" si="6"/>
        <v>0</v>
      </c>
      <c r="H40" s="61">
        <f t="shared" si="6"/>
        <v>0</v>
      </c>
      <c r="I40" s="61">
        <f t="shared" si="6"/>
        <v>0</v>
      </c>
      <c r="J40" s="61">
        <f t="shared" si="6"/>
        <v>158.91999999999999</v>
      </c>
      <c r="K40" s="61">
        <f t="shared" si="6"/>
        <v>0</v>
      </c>
      <c r="L40" s="61">
        <f t="shared" si="6"/>
        <v>18221</v>
      </c>
      <c r="M40" s="60">
        <f t="shared" si="6"/>
        <v>170</v>
      </c>
      <c r="N40" s="61">
        <f t="shared" si="6"/>
        <v>0</v>
      </c>
      <c r="O40" s="61">
        <f t="shared" si="6"/>
        <v>0</v>
      </c>
      <c r="P40" s="60">
        <f t="shared" si="6"/>
        <v>50</v>
      </c>
      <c r="Q40" s="61">
        <f t="shared" si="6"/>
        <v>16412</v>
      </c>
      <c r="R40" s="61">
        <f t="shared" si="6"/>
        <v>0</v>
      </c>
      <c r="S40" s="61">
        <f t="shared" si="6"/>
        <v>0</v>
      </c>
      <c r="T40" s="61">
        <f t="shared" si="6"/>
        <v>0</v>
      </c>
    </row>
    <row r="41" spans="1:20" ht="15.75" thickBot="1" x14ac:dyDescent="0.3">
      <c r="A41" s="62" t="s">
        <v>36</v>
      </c>
      <c r="B41" s="63">
        <f>D41+E41+F41*5+G41*3.5+M41+P41</f>
        <v>22261.16</v>
      </c>
      <c r="C41" s="64" t="s">
        <v>37</v>
      </c>
      <c r="D41" s="65">
        <f>D14+D26-D40</f>
        <v>1226</v>
      </c>
      <c r="E41" s="65">
        <f t="shared" ref="E41:T41" si="7">E14+E26-E40</f>
        <v>13200</v>
      </c>
      <c r="F41" s="66">
        <f t="shared" si="7"/>
        <v>3093.0320000000002</v>
      </c>
      <c r="G41" s="66">
        <f t="shared" si="7"/>
        <v>0</v>
      </c>
      <c r="H41" s="66">
        <f t="shared" si="7"/>
        <v>2142.7100000000219</v>
      </c>
      <c r="I41" s="66">
        <f t="shared" si="7"/>
        <v>645.29899999999907</v>
      </c>
      <c r="J41" s="66">
        <f t="shared" si="7"/>
        <v>408.14999999999634</v>
      </c>
      <c r="K41" s="66">
        <f t="shared" si="7"/>
        <v>1</v>
      </c>
      <c r="L41" s="66">
        <f t="shared" si="7"/>
        <v>8035.9500000000116</v>
      </c>
      <c r="M41" s="65">
        <f t="shared" si="7"/>
        <v>-11337</v>
      </c>
      <c r="N41" s="66">
        <f t="shared" si="7"/>
        <v>-243645.79000000018</v>
      </c>
      <c r="O41" s="66">
        <f t="shared" si="7"/>
        <v>0</v>
      </c>
      <c r="P41" s="65">
        <f t="shared" si="7"/>
        <v>3707</v>
      </c>
      <c r="Q41" s="66">
        <f t="shared" si="7"/>
        <v>-26692.779999999962</v>
      </c>
      <c r="R41" s="66">
        <f t="shared" si="7"/>
        <v>0</v>
      </c>
      <c r="S41" s="66">
        <f t="shared" si="7"/>
        <v>60292</v>
      </c>
      <c r="T41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T39"/>
  <sheetViews>
    <sheetView rightToLeft="1" topLeftCell="A4" workbookViewId="0">
      <selection activeCell="A31" sqref="A31:XFD31"/>
    </sheetView>
  </sheetViews>
  <sheetFormatPr defaultRowHeight="15" x14ac:dyDescent="0.25"/>
  <cols>
    <col min="1" max="1" width="26.28515625" customWidth="1"/>
    <col min="2" max="2" width="28.7109375" bestFit="1" customWidth="1"/>
    <col min="3" max="3" width="6.7109375" customWidth="1"/>
    <col min="4" max="5" width="9" style="67"/>
    <col min="6" max="12" width="9" style="68"/>
    <col min="13" max="13" width="9.5703125" style="67" bestFit="1" customWidth="1"/>
    <col min="14" max="14" width="9.85546875" style="68" bestFit="1" customWidth="1"/>
    <col min="15" max="15" width="9" style="68"/>
    <col min="16" max="16" width="9.5703125" style="67" bestFit="1" customWidth="1"/>
    <col min="17" max="20" width="9" style="68"/>
  </cols>
  <sheetData>
    <row r="1" spans="1:20" x14ac:dyDescent="0.25">
      <c r="A1" s="1">
        <v>6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4" t="s">
        <v>3</v>
      </c>
      <c r="T1" s="5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4" t="s">
        <v>25</v>
      </c>
      <c r="T3" s="9" t="s">
        <v>26</v>
      </c>
    </row>
    <row r="4" spans="1:20" x14ac:dyDescent="0.25">
      <c r="A4" s="11" t="s">
        <v>27</v>
      </c>
      <c r="B4" s="7" t="s">
        <v>28</v>
      </c>
      <c r="C4" s="6">
        <v>230</v>
      </c>
      <c r="D4" s="12">
        <f>'[1]5'!D41</f>
        <v>1226</v>
      </c>
      <c r="E4" s="12">
        <f>'[1]5'!E41</f>
        <v>13200</v>
      </c>
      <c r="F4" s="69">
        <f>'[1]5'!F41</f>
        <v>3093.0320000000002</v>
      </c>
      <c r="G4" s="69">
        <f>'[1]5'!G41</f>
        <v>0</v>
      </c>
      <c r="H4" s="69">
        <f>'[1]5'!H41</f>
        <v>2142.7100000000219</v>
      </c>
      <c r="I4" s="69">
        <f>'[1]5'!I41</f>
        <v>645.29899999999907</v>
      </c>
      <c r="J4" s="69">
        <f>'[1]5'!J41</f>
        <v>408.14999999999634</v>
      </c>
      <c r="K4" s="69">
        <f>'[1]5'!K41</f>
        <v>1</v>
      </c>
      <c r="L4" s="69">
        <f>'[1]5'!L41</f>
        <v>8035.9500000000116</v>
      </c>
      <c r="M4" s="12">
        <f>'[1]5'!M41</f>
        <v>-11337</v>
      </c>
      <c r="N4" s="69">
        <f>'[1]5'!N41</f>
        <v>-243645.79000000018</v>
      </c>
      <c r="O4" s="69">
        <f>'[1]5'!O41</f>
        <v>0</v>
      </c>
      <c r="P4" s="12">
        <f>'[1]5'!P41</f>
        <v>3707</v>
      </c>
      <c r="Q4" s="69">
        <f>'[1]5'!Q41</f>
        <v>-26692.779999999962</v>
      </c>
      <c r="R4" s="69">
        <f>'[1]5'!R41</f>
        <v>0</v>
      </c>
      <c r="S4" s="69">
        <f>'[1]5'!S41</f>
        <v>60292</v>
      </c>
      <c r="T4" s="69">
        <f>'[1]5'!T41</f>
        <v>743.90000000002328</v>
      </c>
    </row>
    <row r="5" spans="1:20" x14ac:dyDescent="0.25">
      <c r="A5" s="15"/>
      <c r="B5" s="16" t="s">
        <v>40</v>
      </c>
      <c r="C5" s="6">
        <f>C4+1</f>
        <v>231</v>
      </c>
      <c r="D5" s="17"/>
      <c r="E5" s="18"/>
      <c r="F5" s="19"/>
      <c r="G5" s="19"/>
      <c r="H5" s="20"/>
      <c r="I5" s="20"/>
      <c r="J5" s="20"/>
      <c r="K5" s="20"/>
      <c r="L5" s="21"/>
      <c r="M5" s="22">
        <v>3865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41</v>
      </c>
      <c r="C6" s="6">
        <f t="shared" ref="C6:C13" si="0">C5+1</f>
        <v>232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769</v>
      </c>
      <c r="Q6" s="20"/>
      <c r="R6" s="21"/>
      <c r="S6" s="23"/>
      <c r="T6" s="21"/>
    </row>
    <row r="7" spans="1:20" x14ac:dyDescent="0.25">
      <c r="A7" s="15" t="s">
        <v>106</v>
      </c>
      <c r="B7" s="16" t="s">
        <v>41</v>
      </c>
      <c r="C7" s="6">
        <f t="shared" si="0"/>
        <v>233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>
        <v>14731</v>
      </c>
      <c r="R7" s="21"/>
      <c r="S7" s="23"/>
      <c r="T7" s="21"/>
    </row>
    <row r="8" spans="1:20" x14ac:dyDescent="0.25">
      <c r="A8" s="15" t="s">
        <v>107</v>
      </c>
      <c r="B8" s="16" t="s">
        <v>40</v>
      </c>
      <c r="C8" s="6">
        <f t="shared" si="0"/>
        <v>234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>
        <v>50000</v>
      </c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235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236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237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238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239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1226</v>
      </c>
      <c r="E14" s="34">
        <f t="shared" ref="E14:M14" si="1">SUM(E4:E13)</f>
        <v>13200</v>
      </c>
      <c r="F14" s="35">
        <f t="shared" si="1"/>
        <v>3093.0320000000002</v>
      </c>
      <c r="G14" s="35">
        <f t="shared" si="1"/>
        <v>0</v>
      </c>
      <c r="H14" s="35">
        <f t="shared" si="1"/>
        <v>2142.7100000000219</v>
      </c>
      <c r="I14" s="35">
        <f t="shared" si="1"/>
        <v>645.29899999999907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-7472</v>
      </c>
      <c r="N14" s="35">
        <f>SUM(N4:N13)</f>
        <v>-243645.79000000018</v>
      </c>
      <c r="O14" s="35">
        <f t="shared" ref="O14:T14" si="2">SUM(O4:O13)</f>
        <v>50000</v>
      </c>
      <c r="P14" s="34">
        <f t="shared" si="2"/>
        <v>4476</v>
      </c>
      <c r="Q14" s="35">
        <f t="shared" si="2"/>
        <v>-11961.779999999962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79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 t="s">
        <v>48</v>
      </c>
      <c r="B16" s="16" t="s">
        <v>108</v>
      </c>
      <c r="C16" s="38">
        <f>C15+1</f>
        <v>80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>
        <v>50000</v>
      </c>
      <c r="O16" s="21">
        <v>-50000</v>
      </c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81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82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83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84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85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86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87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88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89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50000</v>
      </c>
      <c r="O26" s="49">
        <f t="shared" si="4"/>
        <v>-50000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224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50</v>
      </c>
      <c r="B28" s="72" t="s">
        <v>51</v>
      </c>
      <c r="C28" s="57">
        <f>C27+1</f>
        <v>225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120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109</v>
      </c>
      <c r="B29" s="72" t="s">
        <v>110</v>
      </c>
      <c r="C29" s="57">
        <f t="shared" ref="C29:C37" si="5">C28+1</f>
        <v>226</v>
      </c>
      <c r="D29" s="17">
        <v>300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111</v>
      </c>
      <c r="B30" s="16" t="s">
        <v>112</v>
      </c>
      <c r="C30" s="57">
        <f t="shared" si="5"/>
        <v>227</v>
      </c>
      <c r="D30" s="17"/>
      <c r="E30" s="18"/>
      <c r="F30" s="19"/>
      <c r="G30" s="19"/>
      <c r="H30" s="20">
        <v>4754</v>
      </c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111</v>
      </c>
      <c r="B31" s="16" t="s">
        <v>113</v>
      </c>
      <c r="C31" s="57">
        <f t="shared" si="5"/>
        <v>228</v>
      </c>
      <c r="D31" s="17"/>
      <c r="E31" s="18"/>
      <c r="F31" s="19"/>
      <c r="G31" s="19"/>
      <c r="H31" s="20">
        <v>2723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114</v>
      </c>
      <c r="B32" s="16" t="s">
        <v>115</v>
      </c>
      <c r="C32" s="57">
        <f t="shared" si="5"/>
        <v>229</v>
      </c>
      <c r="D32" s="17"/>
      <c r="E32" s="18"/>
      <c r="F32" s="19"/>
      <c r="G32" s="19"/>
      <c r="H32" s="20">
        <v>830.46</v>
      </c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230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231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232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233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7">
        <f t="shared" si="5"/>
        <v>234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58"/>
      <c r="B38" s="59"/>
      <c r="C38" s="57"/>
      <c r="D38" s="60">
        <f>SUM(D27:D37)</f>
        <v>300</v>
      </c>
      <c r="E38" s="60">
        <f>SUM(E27:E37)</f>
        <v>0</v>
      </c>
      <c r="F38" s="61">
        <f>SUM(F27:F37)</f>
        <v>0</v>
      </c>
      <c r="G38" s="61">
        <f>SUM(G27:G37)</f>
        <v>0</v>
      </c>
      <c r="H38" s="61">
        <f t="shared" ref="H38:T38" si="6">SUM(H27:H37)</f>
        <v>8307.4599999999991</v>
      </c>
      <c r="I38" s="61">
        <f t="shared" si="6"/>
        <v>0</v>
      </c>
      <c r="J38" s="61">
        <f t="shared" si="6"/>
        <v>0</v>
      </c>
      <c r="K38" s="61">
        <f t="shared" si="6"/>
        <v>0</v>
      </c>
      <c r="L38" s="61">
        <f t="shared" si="6"/>
        <v>0</v>
      </c>
      <c r="M38" s="60">
        <f t="shared" si="6"/>
        <v>120</v>
      </c>
      <c r="N38" s="61">
        <f t="shared" si="6"/>
        <v>0</v>
      </c>
      <c r="O38" s="61">
        <f t="shared" si="6"/>
        <v>0</v>
      </c>
      <c r="P38" s="60">
        <f t="shared" si="6"/>
        <v>0</v>
      </c>
      <c r="Q38" s="61">
        <f t="shared" si="6"/>
        <v>0</v>
      </c>
      <c r="R38" s="61">
        <f t="shared" si="6"/>
        <v>0</v>
      </c>
      <c r="S38" s="61">
        <f t="shared" si="6"/>
        <v>0</v>
      </c>
      <c r="T38" s="61">
        <f t="shared" si="6"/>
        <v>0</v>
      </c>
    </row>
    <row r="39" spans="1:20" ht="15.75" thickBot="1" x14ac:dyDescent="0.3">
      <c r="A39" s="62" t="s">
        <v>36</v>
      </c>
      <c r="B39" s="63">
        <f>D39+E39+F39*5+G39*3.5+M39+P39</f>
        <v>26475.16</v>
      </c>
      <c r="C39" s="64" t="s">
        <v>37</v>
      </c>
      <c r="D39" s="65">
        <f>D14+D26-D38</f>
        <v>926</v>
      </c>
      <c r="E39" s="65">
        <f t="shared" ref="E39:T39" si="7">E14+E26-E38</f>
        <v>13200</v>
      </c>
      <c r="F39" s="66">
        <f t="shared" si="7"/>
        <v>3093.0320000000002</v>
      </c>
      <c r="G39" s="66">
        <f t="shared" si="7"/>
        <v>0</v>
      </c>
      <c r="H39" s="66">
        <f t="shared" si="7"/>
        <v>-6164.7499999999773</v>
      </c>
      <c r="I39" s="66">
        <f t="shared" si="7"/>
        <v>645.29899999999907</v>
      </c>
      <c r="J39" s="66">
        <f t="shared" si="7"/>
        <v>408.14999999999634</v>
      </c>
      <c r="K39" s="66">
        <f t="shared" si="7"/>
        <v>1</v>
      </c>
      <c r="L39" s="66">
        <f t="shared" si="7"/>
        <v>8035.9500000000116</v>
      </c>
      <c r="M39" s="65">
        <f t="shared" si="7"/>
        <v>-7592</v>
      </c>
      <c r="N39" s="66">
        <f t="shared" si="7"/>
        <v>-193645.79000000018</v>
      </c>
      <c r="O39" s="66">
        <f t="shared" si="7"/>
        <v>0</v>
      </c>
      <c r="P39" s="65">
        <f t="shared" si="7"/>
        <v>4476</v>
      </c>
      <c r="Q39" s="66">
        <f t="shared" si="7"/>
        <v>-11961.779999999962</v>
      </c>
      <c r="R39" s="66">
        <f t="shared" si="7"/>
        <v>0</v>
      </c>
      <c r="S39" s="66">
        <f t="shared" si="7"/>
        <v>60292</v>
      </c>
      <c r="T39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T38"/>
  <sheetViews>
    <sheetView rightToLeft="1" topLeftCell="A16" workbookViewId="0">
      <selection activeCell="B8" sqref="B8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96"/>
    <col min="13" max="13" width="9.5703125" bestFit="1" customWidth="1"/>
    <col min="14" max="14" width="9.85546875" bestFit="1" customWidth="1"/>
    <col min="16" max="16" width="9.5703125" bestFit="1" customWidth="1"/>
  </cols>
  <sheetData>
    <row r="1" spans="1:20" x14ac:dyDescent="0.25">
      <c r="A1" s="1">
        <v>7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1" t="s">
        <v>5</v>
      </c>
      <c r="N2" s="156" t="s">
        <v>6</v>
      </c>
      <c r="O2" s="145"/>
      <c r="P2" s="11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78" t="s">
        <v>10</v>
      </c>
      <c r="E3" s="79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1" t="s">
        <v>19</v>
      </c>
      <c r="N3" s="7" t="s">
        <v>20</v>
      </c>
      <c r="O3" s="6" t="s">
        <v>21</v>
      </c>
      <c r="P3" s="11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234</v>
      </c>
      <c r="D4" s="78">
        <f>'[1]6'!D39</f>
        <v>926</v>
      </c>
      <c r="E4" s="78">
        <f>'[1]6'!E39</f>
        <v>13200</v>
      </c>
      <c r="F4" s="69">
        <f>'[1]6'!F39</f>
        <v>3093.0320000000002</v>
      </c>
      <c r="G4" s="69">
        <f>'[1]6'!G39</f>
        <v>0</v>
      </c>
      <c r="H4" s="69">
        <f>'[1]6'!H39</f>
        <v>-6164.7499999999773</v>
      </c>
      <c r="I4" s="69">
        <f>'[1]6'!I39</f>
        <v>645.29899999999907</v>
      </c>
      <c r="J4" s="69">
        <f>'[1]6'!J39</f>
        <v>408.14999999999634</v>
      </c>
      <c r="K4" s="69">
        <f>'[1]6'!K39</f>
        <v>1</v>
      </c>
      <c r="L4" s="69">
        <f>'[1]6'!L39</f>
        <v>8035.9500000000116</v>
      </c>
      <c r="M4" s="69">
        <f>'[1]6'!M39</f>
        <v>-7592</v>
      </c>
      <c r="N4" s="69">
        <f>'[1]6'!N39</f>
        <v>-193645.79000000018</v>
      </c>
      <c r="O4" s="69">
        <f>'[1]6'!O39</f>
        <v>0</v>
      </c>
      <c r="P4" s="69">
        <f>'[1]6'!P39</f>
        <v>4476</v>
      </c>
      <c r="Q4" s="69">
        <f>'[1]6'!Q39</f>
        <v>-11961.779999999962</v>
      </c>
      <c r="R4" s="69">
        <f>'[1]6'!R39</f>
        <v>0</v>
      </c>
      <c r="S4" s="69">
        <f>'[1]6'!S39</f>
        <v>60292</v>
      </c>
      <c r="T4" s="69">
        <f>'[1]6'!T39</f>
        <v>743.90000000002328</v>
      </c>
    </row>
    <row r="5" spans="1:20" x14ac:dyDescent="0.25">
      <c r="A5" s="15"/>
      <c r="B5" s="16" t="s">
        <v>40</v>
      </c>
      <c r="C5" s="6">
        <f>C4+1</f>
        <v>235</v>
      </c>
      <c r="D5" s="80"/>
      <c r="E5" s="81"/>
      <c r="F5" s="19"/>
      <c r="G5" s="19"/>
      <c r="H5" s="20"/>
      <c r="I5" s="20"/>
      <c r="J5" s="20"/>
      <c r="K5" s="20"/>
      <c r="L5" s="21"/>
      <c r="M5" s="82">
        <v>4337</v>
      </c>
      <c r="N5" s="20"/>
      <c r="O5" s="21"/>
      <c r="P5" s="82"/>
      <c r="Q5" s="20"/>
      <c r="R5" s="21"/>
      <c r="S5" s="23"/>
      <c r="T5" s="21"/>
    </row>
    <row r="6" spans="1:20" x14ac:dyDescent="0.25">
      <c r="A6" s="15"/>
      <c r="B6" s="16" t="s">
        <v>116</v>
      </c>
      <c r="C6" s="6">
        <f t="shared" ref="C6:C13" si="0">C5+1</f>
        <v>236</v>
      </c>
      <c r="D6" s="80"/>
      <c r="E6" s="81"/>
      <c r="F6" s="19"/>
      <c r="G6" s="19"/>
      <c r="H6" s="20"/>
      <c r="I6" s="20"/>
      <c r="J6" s="20"/>
      <c r="K6" s="20"/>
      <c r="L6" s="21"/>
      <c r="M6" s="82">
        <v>0</v>
      </c>
      <c r="N6" s="20"/>
      <c r="O6" s="21"/>
      <c r="P6" s="82"/>
      <c r="Q6" s="20"/>
      <c r="R6" s="21"/>
      <c r="S6" s="23"/>
      <c r="T6" s="21"/>
    </row>
    <row r="7" spans="1:20" x14ac:dyDescent="0.25">
      <c r="A7" s="15"/>
      <c r="B7" s="16" t="s">
        <v>41</v>
      </c>
      <c r="C7" s="6">
        <f t="shared" si="0"/>
        <v>237</v>
      </c>
      <c r="D7" s="80"/>
      <c r="E7" s="81"/>
      <c r="F7" s="19"/>
      <c r="G7" s="19"/>
      <c r="H7" s="20"/>
      <c r="I7" s="20"/>
      <c r="J7" s="20"/>
      <c r="K7" s="20"/>
      <c r="L7" s="21"/>
      <c r="M7" s="82"/>
      <c r="N7" s="20"/>
      <c r="O7" s="21"/>
      <c r="P7" s="82">
        <v>595</v>
      </c>
      <c r="Q7" s="20"/>
      <c r="R7" s="21"/>
      <c r="S7" s="23"/>
      <c r="T7" s="21"/>
    </row>
    <row r="8" spans="1:20" x14ac:dyDescent="0.25">
      <c r="A8" s="15"/>
      <c r="B8" s="16" t="s">
        <v>40</v>
      </c>
      <c r="C8" s="6">
        <f t="shared" si="0"/>
        <v>238</v>
      </c>
      <c r="D8" s="80"/>
      <c r="E8" s="81"/>
      <c r="F8" s="19"/>
      <c r="G8" s="19"/>
      <c r="H8" s="20"/>
      <c r="I8" s="20"/>
      <c r="J8" s="20"/>
      <c r="K8" s="20"/>
      <c r="L8" s="21"/>
      <c r="M8" s="82">
        <v>3655</v>
      </c>
      <c r="N8" s="20"/>
      <c r="O8" s="21"/>
      <c r="P8" s="8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239</v>
      </c>
      <c r="D9" s="80"/>
      <c r="E9" s="81"/>
      <c r="F9" s="19"/>
      <c r="G9" s="19"/>
      <c r="H9" s="20"/>
      <c r="I9" s="20"/>
      <c r="J9" s="20"/>
      <c r="K9" s="20"/>
      <c r="L9" s="21"/>
      <c r="M9" s="82"/>
      <c r="N9" s="20"/>
      <c r="O9" s="21"/>
      <c r="P9" s="8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240</v>
      </c>
      <c r="D10" s="80"/>
      <c r="E10" s="81"/>
      <c r="F10" s="19"/>
      <c r="G10" s="19"/>
      <c r="H10" s="20"/>
      <c r="I10" s="20"/>
      <c r="J10" s="20"/>
      <c r="K10" s="20"/>
      <c r="L10" s="21"/>
      <c r="M10" s="82"/>
      <c r="N10" s="20"/>
      <c r="O10" s="21"/>
      <c r="P10" s="8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241</v>
      </c>
      <c r="D11" s="80"/>
      <c r="E11" s="81"/>
      <c r="F11" s="19"/>
      <c r="G11" s="19"/>
      <c r="H11" s="20"/>
      <c r="I11" s="20"/>
      <c r="J11" s="20"/>
      <c r="K11" s="20"/>
      <c r="L11" s="21"/>
      <c r="M11" s="82"/>
      <c r="N11" s="20"/>
      <c r="O11" s="21"/>
      <c r="P11" s="8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242</v>
      </c>
      <c r="D12" s="80"/>
      <c r="E12" s="81"/>
      <c r="F12" s="19"/>
      <c r="G12" s="19"/>
      <c r="H12" s="20"/>
      <c r="I12" s="20"/>
      <c r="J12" s="20"/>
      <c r="K12" s="20"/>
      <c r="L12" s="21"/>
      <c r="M12" s="82"/>
      <c r="N12" s="20"/>
      <c r="O12" s="21"/>
      <c r="P12" s="8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243</v>
      </c>
      <c r="D13" s="83"/>
      <c r="E13" s="84"/>
      <c r="F13" s="28"/>
      <c r="G13" s="28"/>
      <c r="H13" s="29"/>
      <c r="I13" s="29"/>
      <c r="J13" s="29"/>
      <c r="K13" s="29"/>
      <c r="L13" s="30"/>
      <c r="M13" s="85"/>
      <c r="N13" s="29"/>
      <c r="O13" s="30"/>
      <c r="P13" s="85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86">
        <f>SUM(D4:D13)</f>
        <v>926</v>
      </c>
      <c r="E14" s="87">
        <f t="shared" ref="E14:M14" si="1">SUM(E4:E13)</f>
        <v>13200</v>
      </c>
      <c r="F14" s="35">
        <f t="shared" si="1"/>
        <v>3093.0320000000002</v>
      </c>
      <c r="G14" s="35">
        <f t="shared" si="1"/>
        <v>0</v>
      </c>
      <c r="H14" s="35">
        <f t="shared" si="1"/>
        <v>-6164.7499999999773</v>
      </c>
      <c r="I14" s="35">
        <f t="shared" si="1"/>
        <v>645.29899999999907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400</v>
      </c>
      <c r="N14" s="35">
        <f>SUM(N4:N13)</f>
        <v>-193645.79000000018</v>
      </c>
      <c r="O14" s="35">
        <f t="shared" ref="O14:T14" si="2">SUM(O4:O13)</f>
        <v>0</v>
      </c>
      <c r="P14" s="34">
        <f t="shared" si="2"/>
        <v>5071</v>
      </c>
      <c r="Q14" s="35">
        <f t="shared" si="2"/>
        <v>-11961.779999999962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79</v>
      </c>
      <c r="D15" s="88"/>
      <c r="E15" s="89"/>
      <c r="F15" s="41"/>
      <c r="G15" s="41"/>
      <c r="H15" s="41"/>
      <c r="I15" s="41"/>
      <c r="J15" s="41"/>
      <c r="K15" s="41"/>
      <c r="L15" s="42"/>
      <c r="M15" s="90"/>
      <c r="N15" s="41"/>
      <c r="O15" s="42"/>
      <c r="P15" s="44"/>
      <c r="Q15" s="41"/>
      <c r="R15" s="42"/>
      <c r="S15" s="44"/>
      <c r="T15" s="42"/>
    </row>
    <row r="16" spans="1:20" x14ac:dyDescent="0.25">
      <c r="A16" s="15" t="s">
        <v>19</v>
      </c>
      <c r="B16" s="16" t="s">
        <v>20</v>
      </c>
      <c r="C16" s="38">
        <f>C15+1</f>
        <v>80</v>
      </c>
      <c r="D16" s="80"/>
      <c r="E16" s="81"/>
      <c r="F16" s="19"/>
      <c r="G16" s="19"/>
      <c r="H16" s="20"/>
      <c r="I16" s="20"/>
      <c r="J16" s="20"/>
      <c r="K16" s="20"/>
      <c r="L16" s="21"/>
      <c r="M16" s="82"/>
      <c r="N16" s="20"/>
      <c r="O16" s="21"/>
      <c r="P16" s="82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8">
        <f t="shared" ref="C17:C25" si="3">C16+1</f>
        <v>81</v>
      </c>
      <c r="D17" s="80"/>
      <c r="E17" s="81"/>
      <c r="F17" s="19"/>
      <c r="G17" s="19"/>
      <c r="H17" s="20"/>
      <c r="I17" s="20"/>
      <c r="J17" s="20"/>
      <c r="K17" s="20"/>
      <c r="L17" s="21"/>
      <c r="M17" s="82"/>
      <c r="N17" s="20"/>
      <c r="O17" s="21"/>
      <c r="P17" s="8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82</v>
      </c>
      <c r="D18" s="80"/>
      <c r="E18" s="81"/>
      <c r="F18" s="19"/>
      <c r="G18" s="19"/>
      <c r="H18" s="20"/>
      <c r="I18" s="20"/>
      <c r="J18" s="20"/>
      <c r="K18" s="20"/>
      <c r="L18" s="21"/>
      <c r="M18" s="82"/>
      <c r="N18" s="20"/>
      <c r="O18" s="21"/>
      <c r="P18" s="8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83</v>
      </c>
      <c r="D19" s="80"/>
      <c r="E19" s="81"/>
      <c r="F19" s="19"/>
      <c r="G19" s="19"/>
      <c r="H19" s="20"/>
      <c r="I19" s="20"/>
      <c r="J19" s="20"/>
      <c r="K19" s="20"/>
      <c r="L19" s="21"/>
      <c r="M19" s="82"/>
      <c r="N19" s="20"/>
      <c r="O19" s="21"/>
      <c r="P19" s="8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84</v>
      </c>
      <c r="D20" s="80"/>
      <c r="E20" s="81"/>
      <c r="F20" s="19"/>
      <c r="G20" s="19"/>
      <c r="H20" s="20"/>
      <c r="I20" s="20"/>
      <c r="J20" s="20"/>
      <c r="K20" s="20"/>
      <c r="L20" s="21"/>
      <c r="M20" s="82"/>
      <c r="N20" s="20"/>
      <c r="O20" s="21"/>
      <c r="P20" s="8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85</v>
      </c>
      <c r="D21" s="80"/>
      <c r="E21" s="81"/>
      <c r="F21" s="19"/>
      <c r="G21" s="19"/>
      <c r="H21" s="20"/>
      <c r="I21" s="20"/>
      <c r="J21" s="20"/>
      <c r="K21" s="20"/>
      <c r="L21" s="21"/>
      <c r="M21" s="82"/>
      <c r="N21" s="20"/>
      <c r="O21" s="21"/>
      <c r="P21" s="8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86</v>
      </c>
      <c r="D22" s="80"/>
      <c r="E22" s="81"/>
      <c r="F22" s="19"/>
      <c r="G22" s="19"/>
      <c r="H22" s="20"/>
      <c r="I22" s="20"/>
      <c r="J22" s="20"/>
      <c r="K22" s="20"/>
      <c r="L22" s="21"/>
      <c r="M22" s="82"/>
      <c r="N22" s="20"/>
      <c r="O22" s="21"/>
      <c r="P22" s="8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87</v>
      </c>
      <c r="D23" s="80"/>
      <c r="E23" s="81"/>
      <c r="F23" s="19"/>
      <c r="G23" s="19"/>
      <c r="H23" s="20"/>
      <c r="I23" s="20"/>
      <c r="J23" s="20"/>
      <c r="K23" s="20"/>
      <c r="L23" s="21"/>
      <c r="M23" s="82"/>
      <c r="N23" s="20"/>
      <c r="O23" s="21"/>
      <c r="P23" s="8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88</v>
      </c>
      <c r="D24" s="80"/>
      <c r="E24" s="81"/>
      <c r="F24" s="19"/>
      <c r="G24" s="19"/>
      <c r="H24" s="20"/>
      <c r="I24" s="20"/>
      <c r="J24" s="20"/>
      <c r="K24" s="20"/>
      <c r="L24" s="21"/>
      <c r="M24" s="82"/>
      <c r="N24" s="20"/>
      <c r="O24" s="21"/>
      <c r="P24" s="8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89</v>
      </c>
      <c r="D25" s="83"/>
      <c r="E25" s="84"/>
      <c r="F25" s="28"/>
      <c r="G25" s="28"/>
      <c r="H25" s="29"/>
      <c r="I25" s="29"/>
      <c r="J25" s="29"/>
      <c r="K25" s="29"/>
      <c r="L25" s="30"/>
      <c r="M25" s="85"/>
      <c r="N25" s="29"/>
      <c r="O25" s="30"/>
      <c r="P25" s="85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91">
        <f>SUM(D15:D25)</f>
        <v>0</v>
      </c>
      <c r="E26" s="91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9">
        <f t="shared" si="4"/>
        <v>0</v>
      </c>
      <c r="N26" s="49">
        <f t="shared" si="4"/>
        <v>0</v>
      </c>
      <c r="O26" s="49">
        <f t="shared" si="4"/>
        <v>0</v>
      </c>
      <c r="P26" s="49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229</v>
      </c>
      <c r="D27" s="92"/>
      <c r="E27" s="93"/>
      <c r="F27" s="53"/>
      <c r="G27" s="53"/>
      <c r="H27" s="53"/>
      <c r="I27" s="53"/>
      <c r="J27" s="53"/>
      <c r="K27" s="53"/>
      <c r="L27" s="54"/>
      <c r="M27" s="56"/>
      <c r="N27" s="53"/>
      <c r="O27" s="54"/>
      <c r="P27" s="56"/>
      <c r="Q27" s="53"/>
      <c r="R27" s="54"/>
      <c r="S27" s="56"/>
      <c r="T27" s="54"/>
    </row>
    <row r="28" spans="1:20" x14ac:dyDescent="0.25">
      <c r="A28" s="15" t="s">
        <v>50</v>
      </c>
      <c r="B28" s="72" t="s">
        <v>51</v>
      </c>
      <c r="C28" s="57">
        <f>C27+1</f>
        <v>230</v>
      </c>
      <c r="D28" s="80"/>
      <c r="E28" s="81"/>
      <c r="F28" s="19"/>
      <c r="G28" s="19"/>
      <c r="H28" s="20"/>
      <c r="I28" s="20"/>
      <c r="J28" s="20"/>
      <c r="K28" s="20"/>
      <c r="L28" s="21"/>
      <c r="M28" s="82">
        <v>200</v>
      </c>
      <c r="N28" s="20"/>
      <c r="O28" s="21"/>
      <c r="P28" s="82"/>
      <c r="Q28" s="20"/>
      <c r="R28" s="21"/>
      <c r="S28" s="23"/>
      <c r="T28" s="21"/>
    </row>
    <row r="29" spans="1:20" x14ac:dyDescent="0.25">
      <c r="A29" s="73" t="s">
        <v>71</v>
      </c>
      <c r="B29" s="74" t="s">
        <v>117</v>
      </c>
      <c r="C29" s="57">
        <f t="shared" ref="C29:C36" si="5">C28+1</f>
        <v>231</v>
      </c>
      <c r="D29" s="80">
        <v>110</v>
      </c>
      <c r="E29" s="81"/>
      <c r="F29" s="19"/>
      <c r="G29" s="19"/>
      <c r="H29" s="20"/>
      <c r="I29" s="20"/>
      <c r="J29" s="20"/>
      <c r="K29" s="20"/>
      <c r="L29" s="21"/>
      <c r="M29" s="82"/>
      <c r="N29" s="20"/>
      <c r="O29" s="21"/>
      <c r="P29" s="82"/>
      <c r="Q29" s="20"/>
      <c r="R29" s="21"/>
      <c r="S29" s="23"/>
      <c r="T29" s="21"/>
    </row>
    <row r="30" spans="1:20" x14ac:dyDescent="0.25">
      <c r="A30" s="15" t="s">
        <v>118</v>
      </c>
      <c r="B30" s="16" t="s">
        <v>119</v>
      </c>
      <c r="C30" s="57">
        <f t="shared" si="5"/>
        <v>232</v>
      </c>
      <c r="D30" s="80"/>
      <c r="E30" s="81"/>
      <c r="F30" s="19"/>
      <c r="G30" s="19"/>
      <c r="H30" s="20">
        <v>3000</v>
      </c>
      <c r="I30" s="20"/>
      <c r="J30" s="20"/>
      <c r="K30" s="20"/>
      <c r="L30" s="21"/>
      <c r="M30" s="82"/>
      <c r="N30" s="20"/>
      <c r="O30" s="21"/>
      <c r="P30" s="8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233</v>
      </c>
      <c r="D31" s="80"/>
      <c r="E31" s="81"/>
      <c r="F31" s="19"/>
      <c r="G31" s="19"/>
      <c r="H31" s="20"/>
      <c r="I31" s="20"/>
      <c r="J31" s="20"/>
      <c r="K31" s="20"/>
      <c r="L31" s="21"/>
      <c r="M31" s="82"/>
      <c r="N31" s="20"/>
      <c r="O31" s="21"/>
      <c r="P31" s="8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234</v>
      </c>
      <c r="D32" s="80"/>
      <c r="E32" s="81"/>
      <c r="F32" s="19"/>
      <c r="G32" s="19"/>
      <c r="H32" s="20"/>
      <c r="I32" s="20"/>
      <c r="J32" s="20"/>
      <c r="K32" s="20"/>
      <c r="L32" s="21"/>
      <c r="M32" s="82"/>
      <c r="N32" s="20"/>
      <c r="O32" s="21"/>
      <c r="P32" s="8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235</v>
      </c>
      <c r="D33" s="80"/>
      <c r="E33" s="81"/>
      <c r="F33" s="19"/>
      <c r="G33" s="19"/>
      <c r="H33" s="20"/>
      <c r="I33" s="20"/>
      <c r="J33" s="20"/>
      <c r="K33" s="20"/>
      <c r="L33" s="21"/>
      <c r="M33" s="82"/>
      <c r="N33" s="20"/>
      <c r="O33" s="21"/>
      <c r="P33" s="8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236</v>
      </c>
      <c r="D34" s="80"/>
      <c r="E34" s="81"/>
      <c r="F34" s="19"/>
      <c r="G34" s="19"/>
      <c r="H34" s="20"/>
      <c r="I34" s="20"/>
      <c r="J34" s="20"/>
      <c r="K34" s="20"/>
      <c r="L34" s="21"/>
      <c r="M34" s="82"/>
      <c r="N34" s="20"/>
      <c r="O34" s="21"/>
      <c r="P34" s="8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237</v>
      </c>
      <c r="D35" s="80"/>
      <c r="E35" s="81"/>
      <c r="F35" s="19"/>
      <c r="G35" s="19"/>
      <c r="H35" s="20"/>
      <c r="I35" s="20"/>
      <c r="J35" s="20"/>
      <c r="K35" s="20"/>
      <c r="L35" s="21"/>
      <c r="M35" s="82"/>
      <c r="N35" s="20"/>
      <c r="O35" s="21"/>
      <c r="P35" s="8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238</v>
      </c>
      <c r="D36" s="80"/>
      <c r="E36" s="81"/>
      <c r="F36" s="19"/>
      <c r="G36" s="19"/>
      <c r="H36" s="20"/>
      <c r="I36" s="20"/>
      <c r="J36" s="20"/>
      <c r="K36" s="20"/>
      <c r="L36" s="21"/>
      <c r="M36" s="82"/>
      <c r="N36" s="20"/>
      <c r="O36" s="21"/>
      <c r="P36" s="82"/>
      <c r="Q36" s="20"/>
      <c r="R36" s="21"/>
      <c r="S36" s="23"/>
      <c r="T36" s="21"/>
    </row>
    <row r="37" spans="1:20" x14ac:dyDescent="0.25">
      <c r="A37" s="58"/>
      <c r="B37" s="59"/>
      <c r="C37" s="57"/>
      <c r="D37" s="94">
        <f>SUM(D27:D36)</f>
        <v>110</v>
      </c>
      <c r="E37" s="94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3000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1">
        <f t="shared" si="6"/>
        <v>200</v>
      </c>
      <c r="N37" s="61">
        <f t="shared" si="6"/>
        <v>0</v>
      </c>
      <c r="O37" s="61">
        <f t="shared" si="6"/>
        <v>0</v>
      </c>
      <c r="P37" s="61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34752.160000000003</v>
      </c>
      <c r="C38" s="64" t="s">
        <v>37</v>
      </c>
      <c r="D38" s="95">
        <f>D14+D26-D37</f>
        <v>816</v>
      </c>
      <c r="E38" s="95">
        <f t="shared" ref="E38:T38" si="7">E14+E26-E37</f>
        <v>13200</v>
      </c>
      <c r="F38" s="66">
        <f t="shared" si="7"/>
        <v>3093.0320000000002</v>
      </c>
      <c r="G38" s="66">
        <f t="shared" si="7"/>
        <v>0</v>
      </c>
      <c r="H38" s="66">
        <f t="shared" si="7"/>
        <v>-9164.7499999999782</v>
      </c>
      <c r="I38" s="66">
        <f t="shared" si="7"/>
        <v>645.29899999999907</v>
      </c>
      <c r="J38" s="66">
        <f t="shared" si="7"/>
        <v>408.14999999999634</v>
      </c>
      <c r="K38" s="66">
        <f t="shared" si="7"/>
        <v>1</v>
      </c>
      <c r="L38" s="66">
        <f t="shared" si="7"/>
        <v>8035.9500000000116</v>
      </c>
      <c r="M38" s="66">
        <f t="shared" si="7"/>
        <v>200</v>
      </c>
      <c r="N38" s="66">
        <f t="shared" si="7"/>
        <v>-193645.79000000018</v>
      </c>
      <c r="O38" s="66">
        <f t="shared" si="7"/>
        <v>0</v>
      </c>
      <c r="P38" s="66">
        <f t="shared" si="7"/>
        <v>5071</v>
      </c>
      <c r="Q38" s="66">
        <f t="shared" si="7"/>
        <v>-11961.779999999962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T38"/>
  <sheetViews>
    <sheetView rightToLeft="1" workbookViewId="0">
      <selection activeCell="B11" sqref="B11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13" max="13" width="9.5703125" bestFit="1" customWidth="1"/>
    <col min="14" max="14" width="9.85546875" bestFit="1" customWidth="1"/>
    <col min="16" max="16" width="9.5703125" bestFit="1" customWidth="1"/>
  </cols>
  <sheetData>
    <row r="1" spans="1:20" x14ac:dyDescent="0.25">
      <c r="A1" s="1">
        <v>9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1" t="s">
        <v>5</v>
      </c>
      <c r="N2" s="156" t="s">
        <v>6</v>
      </c>
      <c r="O2" s="145"/>
      <c r="P2" s="11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7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1" t="s">
        <v>19</v>
      </c>
      <c r="N3" s="7" t="s">
        <v>20</v>
      </c>
      <c r="O3" s="6" t="s">
        <v>21</v>
      </c>
      <c r="P3" s="11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238</v>
      </c>
      <c r="D4" s="69">
        <f>'[1]8'!D38</f>
        <v>816</v>
      </c>
      <c r="E4" s="69">
        <f>'[1]8'!E38</f>
        <v>13200</v>
      </c>
      <c r="F4" s="69">
        <f>'[1]8'!F38</f>
        <v>3093.0320000000002</v>
      </c>
      <c r="G4" s="69">
        <f>'[1]8'!G38</f>
        <v>0</v>
      </c>
      <c r="H4" s="69">
        <f>'[1]8'!H38</f>
        <v>-9164.7499999999782</v>
      </c>
      <c r="I4" s="69">
        <f>'[1]8'!I38</f>
        <v>645.29899999999907</v>
      </c>
      <c r="J4" s="69">
        <f>'[1]8'!J38</f>
        <v>408.14999999999634</v>
      </c>
      <c r="K4" s="69">
        <f>'[1]8'!K38</f>
        <v>1</v>
      </c>
      <c r="L4" s="69">
        <f>'[1]8'!L38</f>
        <v>8035.9500000000116</v>
      </c>
      <c r="M4" s="69">
        <f>'[1]8'!M38</f>
        <v>200</v>
      </c>
      <c r="N4" s="69">
        <f>'[1]8'!N38</f>
        <v>-193645.79000000018</v>
      </c>
      <c r="O4" s="69">
        <f>'[1]8'!O38</f>
        <v>0</v>
      </c>
      <c r="P4" s="69">
        <f>'[1]8'!P38</f>
        <v>5071</v>
      </c>
      <c r="Q4" s="69">
        <f>'[1]8'!Q38</f>
        <v>-11961.779999999962</v>
      </c>
      <c r="R4" s="69">
        <f>'[1]8'!R38</f>
        <v>0</v>
      </c>
      <c r="S4" s="69">
        <f>'[1]8'!S38</f>
        <v>60292</v>
      </c>
      <c r="T4" s="69">
        <f>'[1]8'!T38</f>
        <v>743.90000000002328</v>
      </c>
    </row>
    <row r="5" spans="1:20" x14ac:dyDescent="0.25">
      <c r="A5" s="15" t="s">
        <v>120</v>
      </c>
      <c r="B5" s="16" t="s">
        <v>121</v>
      </c>
      <c r="C5" s="6">
        <f>C4+1</f>
        <v>239</v>
      </c>
      <c r="D5" s="97"/>
      <c r="E5" s="19">
        <v>363</v>
      </c>
      <c r="F5" s="19"/>
      <c r="G5" s="19"/>
      <c r="H5" s="20"/>
      <c r="I5" s="20"/>
      <c r="J5" s="20"/>
      <c r="K5" s="20"/>
      <c r="L5" s="21"/>
      <c r="M5" s="82"/>
      <c r="N5" s="20"/>
      <c r="O5" s="21"/>
      <c r="P5" s="82"/>
      <c r="Q5" s="20"/>
      <c r="R5" s="21"/>
      <c r="S5" s="23"/>
      <c r="T5" s="21"/>
    </row>
    <row r="6" spans="1:20" x14ac:dyDescent="0.25">
      <c r="A6" s="15"/>
      <c r="B6" s="16" t="s">
        <v>40</v>
      </c>
      <c r="C6" s="6">
        <f t="shared" ref="C6:C13" si="0">C5+1</f>
        <v>240</v>
      </c>
      <c r="D6" s="97"/>
      <c r="E6" s="19"/>
      <c r="F6" s="19"/>
      <c r="G6" s="19"/>
      <c r="H6" s="20"/>
      <c r="I6" s="20"/>
      <c r="J6" s="20"/>
      <c r="K6" s="20"/>
      <c r="L6" s="21"/>
      <c r="M6" s="82">
        <v>3700</v>
      </c>
      <c r="N6" s="20"/>
      <c r="O6" s="21"/>
      <c r="P6" s="82"/>
      <c r="Q6" s="20"/>
      <c r="R6" s="21"/>
      <c r="S6" s="23"/>
      <c r="T6" s="21"/>
    </row>
    <row r="7" spans="1:20" x14ac:dyDescent="0.25">
      <c r="A7" s="15"/>
      <c r="B7" s="16" t="s">
        <v>41</v>
      </c>
      <c r="C7" s="6">
        <f t="shared" si="0"/>
        <v>241</v>
      </c>
      <c r="D7" s="97"/>
      <c r="E7" s="19"/>
      <c r="F7" s="19"/>
      <c r="G7" s="19"/>
      <c r="H7" s="20"/>
      <c r="I7" s="20"/>
      <c r="J7" s="20"/>
      <c r="K7" s="20"/>
      <c r="L7" s="21"/>
      <c r="M7" s="82"/>
      <c r="N7" s="20"/>
      <c r="O7" s="21"/>
      <c r="P7" s="82">
        <v>770</v>
      </c>
      <c r="Q7" s="20"/>
      <c r="R7" s="21"/>
      <c r="S7" s="23"/>
      <c r="T7" s="21"/>
    </row>
    <row r="8" spans="1:20" x14ac:dyDescent="0.25">
      <c r="A8" s="15" t="s">
        <v>122</v>
      </c>
      <c r="B8" s="16" t="s">
        <v>123</v>
      </c>
      <c r="C8" s="6">
        <f t="shared" si="0"/>
        <v>242</v>
      </c>
      <c r="D8" s="97"/>
      <c r="E8" s="19">
        <v>2555</v>
      </c>
      <c r="F8" s="19"/>
      <c r="G8" s="19"/>
      <c r="H8" s="20"/>
      <c r="I8" s="20"/>
      <c r="J8" s="20"/>
      <c r="K8" s="20"/>
      <c r="L8" s="21"/>
      <c r="M8" s="82"/>
      <c r="N8" s="20"/>
      <c r="O8" s="21"/>
      <c r="P8" s="8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243</v>
      </c>
      <c r="D9" s="97"/>
      <c r="E9" s="19"/>
      <c r="F9" s="19"/>
      <c r="G9" s="19"/>
      <c r="H9" s="20"/>
      <c r="I9" s="20"/>
      <c r="J9" s="20"/>
      <c r="K9" s="20"/>
      <c r="L9" s="21"/>
      <c r="M9" s="82"/>
      <c r="N9" s="20"/>
      <c r="O9" s="21"/>
      <c r="P9" s="8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244</v>
      </c>
      <c r="D10" s="97"/>
      <c r="E10" s="19"/>
      <c r="F10" s="19"/>
      <c r="G10" s="19"/>
      <c r="H10" s="20"/>
      <c r="I10" s="20"/>
      <c r="J10" s="20"/>
      <c r="K10" s="20"/>
      <c r="L10" s="21"/>
      <c r="M10" s="82"/>
      <c r="N10" s="20"/>
      <c r="O10" s="21"/>
      <c r="P10" s="8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245</v>
      </c>
      <c r="D11" s="97"/>
      <c r="E11" s="19"/>
      <c r="F11" s="19"/>
      <c r="G11" s="19"/>
      <c r="H11" s="20"/>
      <c r="I11" s="20"/>
      <c r="J11" s="20"/>
      <c r="K11" s="20"/>
      <c r="L11" s="21"/>
      <c r="M11" s="82"/>
      <c r="N11" s="20"/>
      <c r="O11" s="21"/>
      <c r="P11" s="8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246</v>
      </c>
      <c r="D12" s="97"/>
      <c r="E12" s="19"/>
      <c r="F12" s="19"/>
      <c r="G12" s="19"/>
      <c r="H12" s="20"/>
      <c r="I12" s="20"/>
      <c r="J12" s="20"/>
      <c r="K12" s="20"/>
      <c r="L12" s="21"/>
      <c r="M12" s="82"/>
      <c r="N12" s="20"/>
      <c r="O12" s="21"/>
      <c r="P12" s="8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247</v>
      </c>
      <c r="D13" s="98"/>
      <c r="E13" s="28"/>
      <c r="F13" s="28"/>
      <c r="G13" s="28"/>
      <c r="H13" s="29"/>
      <c r="I13" s="29"/>
      <c r="J13" s="29"/>
      <c r="K13" s="29"/>
      <c r="L13" s="30"/>
      <c r="M13" s="85"/>
      <c r="N13" s="29"/>
      <c r="O13" s="30"/>
      <c r="P13" s="85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816</v>
      </c>
      <c r="E14" s="34">
        <f t="shared" ref="E14:M14" si="1">SUM(E4:E13)</f>
        <v>16118</v>
      </c>
      <c r="F14" s="35">
        <f t="shared" si="1"/>
        <v>3093.0320000000002</v>
      </c>
      <c r="G14" s="35">
        <f t="shared" si="1"/>
        <v>0</v>
      </c>
      <c r="H14" s="35">
        <f t="shared" si="1"/>
        <v>-9164.7499999999782</v>
      </c>
      <c r="I14" s="35">
        <f t="shared" si="1"/>
        <v>645.29899999999907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3900</v>
      </c>
      <c r="N14" s="35">
        <f>SUM(N4:N13)</f>
        <v>-193645.79000000018</v>
      </c>
      <c r="O14" s="35">
        <f t="shared" ref="O14:T14" si="2">SUM(O4:O13)</f>
        <v>0</v>
      </c>
      <c r="P14" s="34">
        <f t="shared" si="2"/>
        <v>5841</v>
      </c>
      <c r="Q14" s="35">
        <f t="shared" si="2"/>
        <v>-11961.779999999962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81</v>
      </c>
      <c r="D15" s="99"/>
      <c r="E15" s="41"/>
      <c r="F15" s="41"/>
      <c r="G15" s="41"/>
      <c r="H15" s="41"/>
      <c r="I15" s="41"/>
      <c r="J15" s="41"/>
      <c r="K15" s="41"/>
      <c r="L15" s="42"/>
      <c r="M15" s="44"/>
      <c r="N15" s="41"/>
      <c r="O15" s="42"/>
      <c r="P15" s="44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82</v>
      </c>
      <c r="D16" s="97"/>
      <c r="E16" s="19"/>
      <c r="F16" s="19"/>
      <c r="G16" s="19"/>
      <c r="H16" s="20"/>
      <c r="I16" s="20"/>
      <c r="J16" s="20"/>
      <c r="K16" s="20"/>
      <c r="L16" s="21"/>
      <c r="M16" s="82"/>
      <c r="N16" s="20"/>
      <c r="O16" s="21"/>
      <c r="P16" s="8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83</v>
      </c>
      <c r="D17" s="97"/>
      <c r="E17" s="19"/>
      <c r="F17" s="19"/>
      <c r="G17" s="19"/>
      <c r="H17" s="20"/>
      <c r="I17" s="20"/>
      <c r="J17" s="20"/>
      <c r="K17" s="20"/>
      <c r="L17" s="21"/>
      <c r="M17" s="82"/>
      <c r="N17" s="20"/>
      <c r="O17" s="21"/>
      <c r="P17" s="8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84</v>
      </c>
      <c r="D18" s="97"/>
      <c r="E18" s="19"/>
      <c r="F18" s="19"/>
      <c r="G18" s="19"/>
      <c r="H18" s="20"/>
      <c r="I18" s="20"/>
      <c r="J18" s="20"/>
      <c r="K18" s="20"/>
      <c r="L18" s="21"/>
      <c r="M18" s="82"/>
      <c r="N18" s="20"/>
      <c r="O18" s="21"/>
      <c r="P18" s="8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85</v>
      </c>
      <c r="D19" s="97"/>
      <c r="E19" s="19"/>
      <c r="F19" s="19"/>
      <c r="G19" s="19"/>
      <c r="H19" s="20"/>
      <c r="I19" s="20"/>
      <c r="J19" s="20"/>
      <c r="K19" s="20"/>
      <c r="L19" s="21"/>
      <c r="M19" s="82"/>
      <c r="N19" s="20"/>
      <c r="O19" s="21"/>
      <c r="P19" s="8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86</v>
      </c>
      <c r="D20" s="97"/>
      <c r="E20" s="19"/>
      <c r="F20" s="19"/>
      <c r="G20" s="19"/>
      <c r="H20" s="20"/>
      <c r="I20" s="20"/>
      <c r="J20" s="20"/>
      <c r="K20" s="20"/>
      <c r="L20" s="21"/>
      <c r="M20" s="82"/>
      <c r="N20" s="20"/>
      <c r="O20" s="21"/>
      <c r="P20" s="8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87</v>
      </c>
      <c r="D21" s="97"/>
      <c r="E21" s="19"/>
      <c r="F21" s="19"/>
      <c r="G21" s="19"/>
      <c r="H21" s="20"/>
      <c r="I21" s="20"/>
      <c r="J21" s="20"/>
      <c r="K21" s="20"/>
      <c r="L21" s="21"/>
      <c r="M21" s="82"/>
      <c r="N21" s="20"/>
      <c r="O21" s="21"/>
      <c r="P21" s="8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88</v>
      </c>
      <c r="D22" s="97"/>
      <c r="E22" s="19"/>
      <c r="F22" s="19"/>
      <c r="G22" s="19"/>
      <c r="H22" s="20"/>
      <c r="I22" s="20"/>
      <c r="J22" s="20"/>
      <c r="K22" s="20"/>
      <c r="L22" s="21"/>
      <c r="M22" s="82"/>
      <c r="N22" s="20"/>
      <c r="O22" s="21"/>
      <c r="P22" s="8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89</v>
      </c>
      <c r="D23" s="97"/>
      <c r="E23" s="19"/>
      <c r="F23" s="19"/>
      <c r="G23" s="19"/>
      <c r="H23" s="20"/>
      <c r="I23" s="20"/>
      <c r="J23" s="20"/>
      <c r="K23" s="20"/>
      <c r="L23" s="21"/>
      <c r="M23" s="82"/>
      <c r="N23" s="20"/>
      <c r="O23" s="21"/>
      <c r="P23" s="8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90</v>
      </c>
      <c r="D24" s="97"/>
      <c r="E24" s="19"/>
      <c r="F24" s="19"/>
      <c r="G24" s="19"/>
      <c r="H24" s="20"/>
      <c r="I24" s="20"/>
      <c r="J24" s="20"/>
      <c r="K24" s="20"/>
      <c r="L24" s="21"/>
      <c r="M24" s="82"/>
      <c r="N24" s="20"/>
      <c r="O24" s="21"/>
      <c r="P24" s="8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91</v>
      </c>
      <c r="D25" s="98"/>
      <c r="E25" s="28"/>
      <c r="F25" s="28"/>
      <c r="G25" s="28"/>
      <c r="H25" s="29"/>
      <c r="I25" s="29"/>
      <c r="J25" s="29"/>
      <c r="K25" s="29"/>
      <c r="L25" s="30"/>
      <c r="M25" s="85"/>
      <c r="N25" s="29"/>
      <c r="O25" s="30"/>
      <c r="P25" s="85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9">
        <f>SUM(D15:D25)</f>
        <v>0</v>
      </c>
      <c r="E26" s="49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9">
        <f t="shared" si="4"/>
        <v>0</v>
      </c>
      <c r="N26" s="49">
        <f t="shared" si="4"/>
        <v>0</v>
      </c>
      <c r="O26" s="49">
        <f t="shared" si="4"/>
        <v>0</v>
      </c>
      <c r="P26" s="49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232</v>
      </c>
      <c r="D27" s="100"/>
      <c r="E27" s="53"/>
      <c r="F27" s="53"/>
      <c r="G27" s="53"/>
      <c r="H27" s="53"/>
      <c r="I27" s="53"/>
      <c r="J27" s="53"/>
      <c r="K27" s="53"/>
      <c r="L27" s="54"/>
      <c r="M27" s="56"/>
      <c r="N27" s="53"/>
      <c r="O27" s="54"/>
      <c r="P27" s="56"/>
      <c r="Q27" s="53"/>
      <c r="R27" s="54"/>
      <c r="S27" s="56"/>
      <c r="T27" s="54"/>
    </row>
    <row r="28" spans="1:20" x14ac:dyDescent="0.25">
      <c r="A28" s="15" t="s">
        <v>50</v>
      </c>
      <c r="B28" s="16" t="s">
        <v>51</v>
      </c>
      <c r="C28" s="57">
        <f>C27+1</f>
        <v>233</v>
      </c>
      <c r="D28" s="97"/>
      <c r="E28" s="19"/>
      <c r="F28" s="19"/>
      <c r="G28" s="19"/>
      <c r="H28" s="20"/>
      <c r="I28" s="20"/>
      <c r="J28" s="20"/>
      <c r="K28" s="20"/>
      <c r="L28" s="21"/>
      <c r="M28" s="82">
        <v>50</v>
      </c>
      <c r="N28" s="20"/>
      <c r="O28" s="21"/>
      <c r="P28" s="82"/>
      <c r="Q28" s="20"/>
      <c r="R28" s="21"/>
      <c r="S28" s="23"/>
      <c r="T28" s="21"/>
    </row>
    <row r="29" spans="1:20" x14ac:dyDescent="0.25">
      <c r="A29" s="15"/>
      <c r="B29" s="16"/>
      <c r="C29" s="57">
        <f t="shared" ref="C29:C36" si="5">C28+1</f>
        <v>234</v>
      </c>
      <c r="D29" s="97"/>
      <c r="E29" s="19"/>
      <c r="F29" s="19"/>
      <c r="G29" s="19"/>
      <c r="H29" s="20"/>
      <c r="I29" s="20"/>
      <c r="J29" s="20"/>
      <c r="K29" s="20"/>
      <c r="L29" s="21"/>
      <c r="M29" s="82"/>
      <c r="N29" s="20"/>
      <c r="O29" s="21"/>
      <c r="P29" s="82"/>
      <c r="Q29" s="20"/>
      <c r="R29" s="21"/>
      <c r="S29" s="23"/>
      <c r="T29" s="21"/>
    </row>
    <row r="30" spans="1:20" x14ac:dyDescent="0.25">
      <c r="A30" s="15"/>
      <c r="B30" s="16"/>
      <c r="C30" s="57">
        <f t="shared" si="5"/>
        <v>235</v>
      </c>
      <c r="D30" s="97"/>
      <c r="E30" s="19"/>
      <c r="F30" s="19"/>
      <c r="G30" s="19"/>
      <c r="H30" s="20"/>
      <c r="I30" s="20"/>
      <c r="J30" s="20"/>
      <c r="K30" s="20"/>
      <c r="L30" s="21"/>
      <c r="M30" s="82"/>
      <c r="N30" s="20"/>
      <c r="O30" s="21"/>
      <c r="P30" s="8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236</v>
      </c>
      <c r="D31" s="97"/>
      <c r="E31" s="19"/>
      <c r="F31" s="19"/>
      <c r="G31" s="19"/>
      <c r="H31" s="20"/>
      <c r="I31" s="20"/>
      <c r="J31" s="20"/>
      <c r="K31" s="20"/>
      <c r="L31" s="21"/>
      <c r="M31" s="82"/>
      <c r="N31" s="20"/>
      <c r="O31" s="21"/>
      <c r="P31" s="8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237</v>
      </c>
      <c r="D32" s="97"/>
      <c r="E32" s="19"/>
      <c r="F32" s="19"/>
      <c r="G32" s="19"/>
      <c r="H32" s="20"/>
      <c r="I32" s="20"/>
      <c r="J32" s="20"/>
      <c r="K32" s="20"/>
      <c r="L32" s="21"/>
      <c r="M32" s="82"/>
      <c r="N32" s="20"/>
      <c r="O32" s="21"/>
      <c r="P32" s="82"/>
      <c r="Q32" s="20"/>
      <c r="R32" s="21"/>
      <c r="S32" s="23"/>
      <c r="T32" s="21"/>
    </row>
    <row r="33" spans="1:20" x14ac:dyDescent="0.25">
      <c r="A33" s="73"/>
      <c r="B33" s="74"/>
      <c r="C33" s="57">
        <f t="shared" si="5"/>
        <v>238</v>
      </c>
      <c r="D33" s="97"/>
      <c r="E33" s="19"/>
      <c r="F33" s="19"/>
      <c r="G33" s="19"/>
      <c r="H33" s="20"/>
      <c r="I33" s="20"/>
      <c r="J33" s="20"/>
      <c r="K33" s="20"/>
      <c r="L33" s="21"/>
      <c r="M33" s="82"/>
      <c r="N33" s="20"/>
      <c r="O33" s="21"/>
      <c r="P33" s="8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239</v>
      </c>
      <c r="D34" s="97"/>
      <c r="E34" s="19"/>
      <c r="F34" s="19"/>
      <c r="G34" s="19"/>
      <c r="H34" s="20"/>
      <c r="I34" s="20"/>
      <c r="J34" s="20"/>
      <c r="K34" s="20"/>
      <c r="L34" s="21"/>
      <c r="M34" s="82"/>
      <c r="N34" s="20"/>
      <c r="O34" s="21"/>
      <c r="P34" s="8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240</v>
      </c>
      <c r="D35" s="97"/>
      <c r="E35" s="19"/>
      <c r="F35" s="19"/>
      <c r="G35" s="19"/>
      <c r="H35" s="20"/>
      <c r="I35" s="20"/>
      <c r="J35" s="20"/>
      <c r="K35" s="20"/>
      <c r="L35" s="21"/>
      <c r="M35" s="82"/>
      <c r="N35" s="20"/>
      <c r="O35" s="21"/>
      <c r="P35" s="8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241</v>
      </c>
      <c r="D36" s="97"/>
      <c r="E36" s="19"/>
      <c r="F36" s="19"/>
      <c r="G36" s="19"/>
      <c r="H36" s="20"/>
      <c r="I36" s="20"/>
      <c r="J36" s="20"/>
      <c r="K36" s="20"/>
      <c r="L36" s="21"/>
      <c r="M36" s="82"/>
      <c r="N36" s="20"/>
      <c r="O36" s="21"/>
      <c r="P36" s="82"/>
      <c r="Q36" s="20"/>
      <c r="R36" s="21"/>
      <c r="S36" s="23"/>
      <c r="T36" s="21"/>
    </row>
    <row r="37" spans="1:20" x14ac:dyDescent="0.25">
      <c r="A37" s="58"/>
      <c r="B37" s="59"/>
      <c r="C37" s="57"/>
      <c r="D37" s="61">
        <f>SUM(D27:D36)</f>
        <v>0</v>
      </c>
      <c r="E37" s="61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1">
        <f t="shared" si="6"/>
        <v>50</v>
      </c>
      <c r="N37" s="61">
        <f t="shared" si="6"/>
        <v>0</v>
      </c>
      <c r="O37" s="61">
        <f t="shared" si="6"/>
        <v>0</v>
      </c>
      <c r="P37" s="61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42090.16</v>
      </c>
      <c r="C38" s="64" t="s">
        <v>37</v>
      </c>
      <c r="D38" s="66">
        <f>D14+D26-D37</f>
        <v>816</v>
      </c>
      <c r="E38" s="66">
        <f t="shared" ref="E38:T38" si="7">E14+E26-E37</f>
        <v>16118</v>
      </c>
      <c r="F38" s="66">
        <f t="shared" si="7"/>
        <v>3093.0320000000002</v>
      </c>
      <c r="G38" s="66">
        <f t="shared" si="7"/>
        <v>0</v>
      </c>
      <c r="H38" s="66">
        <f t="shared" si="7"/>
        <v>-9164.7499999999782</v>
      </c>
      <c r="I38" s="66">
        <f t="shared" si="7"/>
        <v>645.29899999999907</v>
      </c>
      <c r="J38" s="66">
        <f t="shared" si="7"/>
        <v>408.14999999999634</v>
      </c>
      <c r="K38" s="66">
        <f t="shared" si="7"/>
        <v>1</v>
      </c>
      <c r="L38" s="66">
        <f t="shared" si="7"/>
        <v>8035.9500000000116</v>
      </c>
      <c r="M38" s="66">
        <f t="shared" si="7"/>
        <v>3850</v>
      </c>
      <c r="N38" s="66">
        <f t="shared" si="7"/>
        <v>-193645.79000000018</v>
      </c>
      <c r="O38" s="66">
        <f t="shared" si="7"/>
        <v>0</v>
      </c>
      <c r="P38" s="66">
        <f t="shared" si="7"/>
        <v>5841</v>
      </c>
      <c r="Q38" s="66">
        <f t="shared" si="7"/>
        <v>-11961.779999999962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T38"/>
  <sheetViews>
    <sheetView rightToLeft="1" workbookViewId="0">
      <selection activeCell="D27" sqref="D27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7"/>
    <col min="13" max="13" width="9.5703125" style="67" bestFit="1" customWidth="1"/>
    <col min="14" max="14" width="9.85546875" bestFit="1" customWidth="1"/>
    <col min="16" max="16" width="9.5703125" style="67" bestFit="1" customWidth="1"/>
  </cols>
  <sheetData>
    <row r="1" spans="1:20" x14ac:dyDescent="0.25">
      <c r="A1" s="7">
        <v>10</v>
      </c>
      <c r="B1" s="7">
        <f>'[1]1'!B1</f>
        <v>3</v>
      </c>
      <c r="C1" s="7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56">
        <f>'[1]1'!A2:B2</f>
        <v>2024</v>
      </c>
      <c r="B2" s="156"/>
      <c r="C2" s="7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7" t="s">
        <v>7</v>
      </c>
      <c r="B3" s="7" t="s">
        <v>8</v>
      </c>
      <c r="C3" s="7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7" t="s">
        <v>27</v>
      </c>
      <c r="B4" s="7" t="s">
        <v>28</v>
      </c>
      <c r="C4" s="7">
        <v>242</v>
      </c>
      <c r="D4" s="12">
        <f>'[1]9'!D38</f>
        <v>816</v>
      </c>
      <c r="E4" s="12">
        <f>'[1]9'!E38</f>
        <v>16118</v>
      </c>
      <c r="F4" s="69">
        <f>'[1]9'!F38</f>
        <v>3093.0320000000002</v>
      </c>
      <c r="G4" s="69">
        <f>'[1]9'!G38</f>
        <v>0</v>
      </c>
      <c r="H4" s="69">
        <f>'[1]9'!H38</f>
        <v>-9164.7499999999782</v>
      </c>
      <c r="I4" s="69">
        <f>'[1]9'!I38</f>
        <v>645.29899999999907</v>
      </c>
      <c r="J4" s="69">
        <f>'[1]9'!J38</f>
        <v>408.14999999999634</v>
      </c>
      <c r="K4" s="69">
        <f>'[1]9'!K38</f>
        <v>1</v>
      </c>
      <c r="L4" s="69">
        <f>'[1]9'!L38</f>
        <v>8035.9500000000116</v>
      </c>
      <c r="M4" s="12">
        <f>'[1]9'!M38</f>
        <v>3850</v>
      </c>
      <c r="N4" s="69">
        <f>'[1]9'!N38</f>
        <v>-193645.79000000018</v>
      </c>
      <c r="O4" s="69">
        <f>'[1]9'!O38</f>
        <v>0</v>
      </c>
      <c r="P4" s="12">
        <f>'[1]9'!P38</f>
        <v>5841</v>
      </c>
      <c r="Q4" s="69">
        <f>'[1]9'!Q38</f>
        <v>-11961.779999999962</v>
      </c>
      <c r="R4" s="69">
        <f>'[1]9'!R38</f>
        <v>0</v>
      </c>
      <c r="S4" s="69">
        <f>'[1]9'!S38</f>
        <v>60292</v>
      </c>
      <c r="T4" s="69">
        <f>'[1]9'!T38</f>
        <v>743.90000000002328</v>
      </c>
    </row>
    <row r="5" spans="1:20" x14ac:dyDescent="0.25">
      <c r="A5" s="16" t="s">
        <v>107</v>
      </c>
      <c r="B5" s="16" t="s">
        <v>40</v>
      </c>
      <c r="C5" s="7">
        <f>C4+1</f>
        <v>243</v>
      </c>
      <c r="D5" s="17"/>
      <c r="E5" s="18"/>
      <c r="F5" s="19"/>
      <c r="G5" s="19"/>
      <c r="H5" s="20"/>
      <c r="I5" s="20"/>
      <c r="J5" s="20"/>
      <c r="K5" s="20"/>
      <c r="L5" s="21"/>
      <c r="M5" s="22"/>
      <c r="N5" s="20"/>
      <c r="O5" s="21">
        <v>62000</v>
      </c>
      <c r="P5" s="22"/>
      <c r="Q5" s="20"/>
      <c r="R5" s="21"/>
      <c r="S5" s="23"/>
      <c r="T5" s="21"/>
    </row>
    <row r="6" spans="1:20" x14ac:dyDescent="0.25">
      <c r="A6" s="16" t="s">
        <v>107</v>
      </c>
      <c r="B6" s="16" t="s">
        <v>41</v>
      </c>
      <c r="C6" s="7">
        <f t="shared" ref="C6:C13" si="0">C5+1</f>
        <v>244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>
        <v>19000</v>
      </c>
      <c r="S6" s="23"/>
      <c r="T6" s="21"/>
    </row>
    <row r="7" spans="1:20" x14ac:dyDescent="0.25">
      <c r="A7" s="16" t="s">
        <v>124</v>
      </c>
      <c r="B7" s="16" t="s">
        <v>39</v>
      </c>
      <c r="C7" s="7">
        <f t="shared" si="0"/>
        <v>245</v>
      </c>
      <c r="D7" s="17"/>
      <c r="E7" s="18"/>
      <c r="F7" s="19">
        <v>2000</v>
      </c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6"/>
      <c r="B8" s="16" t="s">
        <v>40</v>
      </c>
      <c r="C8" s="7">
        <f t="shared" si="0"/>
        <v>246</v>
      </c>
      <c r="D8" s="17"/>
      <c r="E8" s="18"/>
      <c r="F8" s="19"/>
      <c r="G8" s="19"/>
      <c r="H8" s="20"/>
      <c r="I8" s="20"/>
      <c r="J8" s="20"/>
      <c r="K8" s="20"/>
      <c r="L8" s="21"/>
      <c r="M8" s="22">
        <v>0</v>
      </c>
      <c r="N8" s="20"/>
      <c r="O8" s="21"/>
      <c r="P8" s="22"/>
      <c r="Q8" s="20"/>
      <c r="R8" s="21"/>
      <c r="S8" s="23"/>
      <c r="T8" s="21"/>
    </row>
    <row r="9" spans="1:20" x14ac:dyDescent="0.25">
      <c r="A9" s="16"/>
      <c r="B9" s="16" t="s">
        <v>41</v>
      </c>
      <c r="C9" s="7">
        <f t="shared" si="0"/>
        <v>247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>
        <v>1105</v>
      </c>
      <c r="Q9" s="20"/>
      <c r="R9" s="21"/>
      <c r="S9" s="23"/>
      <c r="T9" s="21"/>
    </row>
    <row r="10" spans="1:20" x14ac:dyDescent="0.25">
      <c r="A10" s="16"/>
      <c r="B10" s="16" t="s">
        <v>40</v>
      </c>
      <c r="C10" s="7">
        <f t="shared" si="0"/>
        <v>248</v>
      </c>
      <c r="D10" s="17"/>
      <c r="E10" s="18"/>
      <c r="F10" s="19"/>
      <c r="G10" s="19"/>
      <c r="H10" s="20"/>
      <c r="I10" s="20"/>
      <c r="J10" s="20"/>
      <c r="K10" s="20"/>
      <c r="L10" s="21"/>
      <c r="M10" s="22">
        <v>6784</v>
      </c>
      <c r="N10" s="20"/>
      <c r="O10" s="21"/>
      <c r="P10" s="22"/>
      <c r="Q10" s="20"/>
      <c r="R10" s="21"/>
      <c r="S10" s="23"/>
      <c r="T10" s="21"/>
    </row>
    <row r="11" spans="1:20" x14ac:dyDescent="0.25">
      <c r="A11" s="16"/>
      <c r="B11" s="16"/>
      <c r="C11" s="7">
        <f t="shared" si="0"/>
        <v>249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6"/>
      <c r="B12" s="16"/>
      <c r="C12" s="7">
        <f t="shared" si="0"/>
        <v>250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6"/>
      <c r="B13" s="16"/>
      <c r="C13" s="7">
        <f t="shared" si="0"/>
        <v>251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62"/>
      <c r="B14" s="163"/>
      <c r="C14" s="147"/>
      <c r="D14" s="33">
        <f>SUM(D4:D13)</f>
        <v>816</v>
      </c>
      <c r="E14" s="34">
        <f t="shared" ref="E14:M14" si="1">SUM(E4:E13)</f>
        <v>16118</v>
      </c>
      <c r="F14" s="35">
        <f t="shared" si="1"/>
        <v>5093.0320000000002</v>
      </c>
      <c r="G14" s="35">
        <f t="shared" si="1"/>
        <v>0</v>
      </c>
      <c r="H14" s="35">
        <f t="shared" si="1"/>
        <v>-9164.7499999999782</v>
      </c>
      <c r="I14" s="35">
        <f t="shared" si="1"/>
        <v>645.29899999999907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10634</v>
      </c>
      <c r="N14" s="35">
        <f>SUM(N4:N13)</f>
        <v>-193645.79000000018</v>
      </c>
      <c r="O14" s="35">
        <f t="shared" ref="O14:T14" si="2">SUM(O4:O13)</f>
        <v>62000</v>
      </c>
      <c r="P14" s="34">
        <f t="shared" si="2"/>
        <v>6946</v>
      </c>
      <c r="Q14" s="35">
        <f t="shared" si="2"/>
        <v>-11961.779999999962</v>
      </c>
      <c r="R14" s="35">
        <f t="shared" si="2"/>
        <v>19000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7">
        <v>81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6" t="s">
        <v>48</v>
      </c>
      <c r="B16" s="16" t="s">
        <v>125</v>
      </c>
      <c r="C16" s="37">
        <f>C15+1</f>
        <v>82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>
        <v>62000</v>
      </c>
      <c r="O16" s="21">
        <v>-62000</v>
      </c>
      <c r="P16" s="22"/>
      <c r="Q16" s="20"/>
      <c r="R16" s="21"/>
      <c r="S16" s="23"/>
      <c r="T16" s="21"/>
    </row>
    <row r="17" spans="1:20" x14ac:dyDescent="0.25">
      <c r="A17" s="16" t="s">
        <v>49</v>
      </c>
      <c r="B17" s="16" t="s">
        <v>126</v>
      </c>
      <c r="C17" s="37">
        <f t="shared" ref="C17:C25" si="3">C16+1</f>
        <v>83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>
        <v>19000</v>
      </c>
      <c r="R17" s="21">
        <v>-19000</v>
      </c>
      <c r="S17" s="23"/>
      <c r="T17" s="21"/>
    </row>
    <row r="18" spans="1:20" x14ac:dyDescent="0.25">
      <c r="A18" s="16" t="s">
        <v>20</v>
      </c>
      <c r="B18" s="16" t="s">
        <v>127</v>
      </c>
      <c r="C18" s="37">
        <f t="shared" si="3"/>
        <v>84</v>
      </c>
      <c r="D18" s="17"/>
      <c r="E18" s="18"/>
      <c r="F18" s="19"/>
      <c r="G18" s="19"/>
      <c r="H18" s="20">
        <v>10000</v>
      </c>
      <c r="I18" s="20"/>
      <c r="J18" s="20"/>
      <c r="K18" s="20"/>
      <c r="L18" s="21"/>
      <c r="M18" s="22"/>
      <c r="N18" s="20">
        <v>-10000</v>
      </c>
      <c r="O18" s="21"/>
      <c r="P18" s="22"/>
      <c r="Q18" s="20"/>
      <c r="R18" s="21"/>
      <c r="S18" s="23"/>
      <c r="T18" s="21"/>
    </row>
    <row r="19" spans="1:20" x14ac:dyDescent="0.25">
      <c r="A19" s="16"/>
      <c r="B19" s="16"/>
      <c r="C19" s="37">
        <f t="shared" si="3"/>
        <v>85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6" t="s">
        <v>19</v>
      </c>
      <c r="B20" s="16" t="s">
        <v>20</v>
      </c>
      <c r="C20" s="37">
        <f t="shared" si="3"/>
        <v>86</v>
      </c>
      <c r="D20" s="17"/>
      <c r="E20" s="18"/>
      <c r="F20" s="19"/>
      <c r="G20" s="19"/>
      <c r="H20" s="20"/>
      <c r="I20" s="20"/>
      <c r="J20" s="20"/>
      <c r="K20" s="20"/>
      <c r="L20" s="21"/>
      <c r="M20" s="22">
        <v>-17000</v>
      </c>
      <c r="N20" s="20">
        <v>17000</v>
      </c>
      <c r="O20" s="21"/>
      <c r="P20" s="22"/>
      <c r="Q20" s="20"/>
      <c r="R20" s="21"/>
      <c r="S20" s="23"/>
      <c r="T20" s="21"/>
    </row>
    <row r="21" spans="1:20" x14ac:dyDescent="0.25">
      <c r="A21" s="16" t="s">
        <v>22</v>
      </c>
      <c r="B21" s="16" t="s">
        <v>23</v>
      </c>
      <c r="C21" s="37">
        <f t="shared" si="3"/>
        <v>87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>
        <v>-13000</v>
      </c>
      <c r="Q21" s="20">
        <v>13000</v>
      </c>
      <c r="R21" s="21"/>
      <c r="S21" s="23"/>
      <c r="T21" s="21"/>
    </row>
    <row r="22" spans="1:20" x14ac:dyDescent="0.25">
      <c r="A22" s="16" t="s">
        <v>128</v>
      </c>
      <c r="B22" s="16" t="s">
        <v>129</v>
      </c>
      <c r="C22" s="37">
        <f t="shared" si="3"/>
        <v>88</v>
      </c>
      <c r="D22" s="17"/>
      <c r="E22" s="18"/>
      <c r="F22" s="19">
        <v>-5093</v>
      </c>
      <c r="G22" s="19"/>
      <c r="H22" s="20"/>
      <c r="I22" s="20">
        <v>5093</v>
      </c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6" t="s">
        <v>130</v>
      </c>
      <c r="B23" s="16" t="s">
        <v>10</v>
      </c>
      <c r="C23" s="37">
        <f t="shared" si="3"/>
        <v>89</v>
      </c>
      <c r="D23" s="17">
        <v>5000</v>
      </c>
      <c r="E23" s="18">
        <v>-5000</v>
      </c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6"/>
      <c r="B24" s="16"/>
      <c r="C24" s="37">
        <f t="shared" si="3"/>
        <v>90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16"/>
      <c r="B25" s="16"/>
      <c r="C25" s="37">
        <f t="shared" si="3"/>
        <v>91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64"/>
      <c r="B26" s="164"/>
      <c r="C26" s="164"/>
      <c r="D26" s="48">
        <f>SUM(D15:D25)</f>
        <v>5000</v>
      </c>
      <c r="E26" s="48">
        <f t="shared" ref="E26:T26" si="4">SUM(E15:E25)</f>
        <v>-5000</v>
      </c>
      <c r="F26" s="49">
        <f t="shared" si="4"/>
        <v>-5093</v>
      </c>
      <c r="G26" s="49">
        <f t="shared" si="4"/>
        <v>0</v>
      </c>
      <c r="H26" s="49">
        <f t="shared" si="4"/>
        <v>10000</v>
      </c>
      <c r="I26" s="49">
        <f t="shared" si="4"/>
        <v>5093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-17000</v>
      </c>
      <c r="N26" s="49">
        <f t="shared" si="4"/>
        <v>69000</v>
      </c>
      <c r="O26" s="49">
        <f t="shared" si="4"/>
        <v>-62000</v>
      </c>
      <c r="P26" s="48">
        <f t="shared" si="4"/>
        <v>-13000</v>
      </c>
      <c r="Q26" s="49">
        <f t="shared" si="4"/>
        <v>32000</v>
      </c>
      <c r="R26" s="49">
        <f t="shared" si="4"/>
        <v>-19000</v>
      </c>
      <c r="S26" s="49">
        <f t="shared" si="4"/>
        <v>0</v>
      </c>
      <c r="T26" s="49">
        <f t="shared" si="4"/>
        <v>0</v>
      </c>
    </row>
    <row r="27" spans="1:20" x14ac:dyDescent="0.25">
      <c r="A27" s="165" t="s">
        <v>33</v>
      </c>
      <c r="B27" s="165"/>
      <c r="C27" s="59">
        <v>233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50</v>
      </c>
      <c r="B28" s="16" t="s">
        <v>51</v>
      </c>
      <c r="C28" s="59">
        <f>C27+1</f>
        <v>234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50</v>
      </c>
      <c r="B29" s="16" t="s">
        <v>52</v>
      </c>
      <c r="C29" s="59">
        <f t="shared" ref="C29:C36" si="5">C28+1</f>
        <v>235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>
        <v>30</v>
      </c>
      <c r="Q29" s="20"/>
      <c r="R29" s="21"/>
      <c r="S29" s="23"/>
      <c r="T29" s="21"/>
    </row>
    <row r="30" spans="1:20" x14ac:dyDescent="0.25">
      <c r="A30" s="15" t="s">
        <v>131</v>
      </c>
      <c r="B30" s="16" t="s">
        <v>132</v>
      </c>
      <c r="C30" s="57">
        <f t="shared" si="5"/>
        <v>236</v>
      </c>
      <c r="D30" s="17">
        <v>500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133</v>
      </c>
      <c r="B31" s="16" t="s">
        <v>134</v>
      </c>
      <c r="C31" s="57">
        <f t="shared" si="5"/>
        <v>237</v>
      </c>
      <c r="D31" s="17">
        <v>500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238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239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240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241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242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66"/>
      <c r="B37" s="167"/>
      <c r="C37" s="168"/>
      <c r="D37" s="60">
        <f>SUM(D27:D36)</f>
        <v>1000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0">
        <f t="shared" si="6"/>
        <v>50</v>
      </c>
      <c r="N37" s="61">
        <f t="shared" si="6"/>
        <v>0</v>
      </c>
      <c r="O37" s="61">
        <f t="shared" si="6"/>
        <v>0</v>
      </c>
      <c r="P37" s="60">
        <f t="shared" si="6"/>
        <v>30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3434.16</v>
      </c>
      <c r="C38" s="64" t="s">
        <v>37</v>
      </c>
      <c r="D38" s="65">
        <f>D14+D26-D37</f>
        <v>4816</v>
      </c>
      <c r="E38" s="65">
        <f t="shared" ref="E38:T38" si="7">E14+E26-E37</f>
        <v>11118</v>
      </c>
      <c r="F38" s="66">
        <f t="shared" si="7"/>
        <v>3.2000000000152795E-2</v>
      </c>
      <c r="G38" s="66">
        <f t="shared" si="7"/>
        <v>0</v>
      </c>
      <c r="H38" s="66">
        <f t="shared" si="7"/>
        <v>835.25000000002183</v>
      </c>
      <c r="I38" s="66">
        <f t="shared" si="7"/>
        <v>5738.2989999999991</v>
      </c>
      <c r="J38" s="66">
        <f t="shared" si="7"/>
        <v>408.14999999999634</v>
      </c>
      <c r="K38" s="66">
        <f t="shared" si="7"/>
        <v>1</v>
      </c>
      <c r="L38" s="66">
        <f t="shared" si="7"/>
        <v>8035.9500000000116</v>
      </c>
      <c r="M38" s="65">
        <f t="shared" si="7"/>
        <v>-6416</v>
      </c>
      <c r="N38" s="66">
        <f t="shared" si="7"/>
        <v>-124645.79000000018</v>
      </c>
      <c r="O38" s="66">
        <f t="shared" si="7"/>
        <v>0</v>
      </c>
      <c r="P38" s="65">
        <f t="shared" si="7"/>
        <v>-6084</v>
      </c>
      <c r="Q38" s="66">
        <f t="shared" si="7"/>
        <v>20038.220000000038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3">
    <mergeCell ref="D1:L1"/>
    <mergeCell ref="M1:O1"/>
    <mergeCell ref="P1:R1"/>
    <mergeCell ref="A2:B2"/>
    <mergeCell ref="D2:G2"/>
    <mergeCell ref="H2:L2"/>
    <mergeCell ref="N2:O2"/>
    <mergeCell ref="Q2:R2"/>
    <mergeCell ref="S2:T2"/>
    <mergeCell ref="A14:C14"/>
    <mergeCell ref="A26:C26"/>
    <mergeCell ref="A27:B27"/>
    <mergeCell ref="A37:C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T38"/>
  <sheetViews>
    <sheetView rightToLeft="1" workbookViewId="0">
      <selection activeCell="C11" sqref="C11"/>
    </sheetView>
  </sheetViews>
  <sheetFormatPr defaultRowHeight="15" x14ac:dyDescent="0.25"/>
  <cols>
    <col min="1" max="1" width="26.28515625" customWidth="1"/>
    <col min="2" max="2" width="29.7109375" customWidth="1"/>
    <col min="3" max="3" width="6.7109375" customWidth="1"/>
    <col min="4" max="5" width="9" style="67"/>
    <col min="6" max="12" width="9" style="68"/>
    <col min="13" max="13" width="9.5703125" style="67" bestFit="1" customWidth="1"/>
    <col min="14" max="15" width="9.85546875" style="68" bestFit="1" customWidth="1"/>
    <col min="16" max="16" width="9.5703125" style="67" bestFit="1" customWidth="1"/>
    <col min="17" max="20" width="9" style="124"/>
  </cols>
  <sheetData>
    <row r="1" spans="1:20" x14ac:dyDescent="0.25">
      <c r="A1" s="1">
        <v>11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02" t="s">
        <v>3</v>
      </c>
      <c r="T1" s="10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7" t="s">
        <v>6</v>
      </c>
      <c r="I2" s="157"/>
      <c r="J2" s="157"/>
      <c r="K2" s="157"/>
      <c r="L2" s="158"/>
      <c r="M2" s="10" t="s">
        <v>5</v>
      </c>
      <c r="N2" s="157" t="s">
        <v>6</v>
      </c>
      <c r="O2" s="158"/>
      <c r="P2" s="10" t="s">
        <v>5</v>
      </c>
      <c r="Q2" s="171" t="s">
        <v>6</v>
      </c>
      <c r="R2" s="170"/>
      <c r="S2" s="169" t="s">
        <v>5</v>
      </c>
      <c r="T2" s="170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104" t="s">
        <v>23</v>
      </c>
      <c r="R3" s="105" t="s">
        <v>24</v>
      </c>
      <c r="S3" s="106" t="s">
        <v>25</v>
      </c>
      <c r="T3" s="105" t="s">
        <v>26</v>
      </c>
    </row>
    <row r="4" spans="1:20" x14ac:dyDescent="0.25">
      <c r="A4" s="11" t="s">
        <v>27</v>
      </c>
      <c r="B4" s="7" t="s">
        <v>28</v>
      </c>
      <c r="C4" s="6">
        <v>248</v>
      </c>
      <c r="D4" s="12">
        <f>'[1]10'!D38</f>
        <v>4816</v>
      </c>
      <c r="E4" s="12">
        <f>'[1]10'!E38</f>
        <v>11118</v>
      </c>
      <c r="F4" s="69">
        <f>'[1]10'!F38</f>
        <v>3.2000000000152795E-2</v>
      </c>
      <c r="G4" s="69">
        <f>'[1]10'!G38</f>
        <v>0</v>
      </c>
      <c r="H4" s="69">
        <f>'[1]10'!H38</f>
        <v>835.25000000002183</v>
      </c>
      <c r="I4" s="69">
        <f>'[1]10'!I38</f>
        <v>5738.2989999999991</v>
      </c>
      <c r="J4" s="69">
        <f>'[1]10'!J38</f>
        <v>408.14999999999634</v>
      </c>
      <c r="K4" s="69">
        <f>'[1]10'!K38</f>
        <v>1</v>
      </c>
      <c r="L4" s="69">
        <f>'[1]10'!L38</f>
        <v>8035.9500000000116</v>
      </c>
      <c r="M4" s="12">
        <f>'[1]10'!M38</f>
        <v>-6416</v>
      </c>
      <c r="N4" s="69">
        <f>'[1]10'!N38</f>
        <v>-124645.79000000018</v>
      </c>
      <c r="O4" s="69">
        <f>'[1]10'!O38</f>
        <v>0</v>
      </c>
      <c r="P4" s="12">
        <f>'[1]10'!P38</f>
        <v>-6084</v>
      </c>
      <c r="Q4" s="107">
        <f>'[1]10'!Q38</f>
        <v>20038.220000000038</v>
      </c>
      <c r="R4" s="107">
        <f>'[1]10'!R38</f>
        <v>0</v>
      </c>
      <c r="S4" s="107">
        <f>'[1]10'!S38</f>
        <v>60292</v>
      </c>
      <c r="T4" s="107">
        <f>'[1]10'!T38</f>
        <v>743.90000000002328</v>
      </c>
    </row>
    <row r="5" spans="1:20" x14ac:dyDescent="0.25">
      <c r="A5" s="15" t="s">
        <v>135</v>
      </c>
      <c r="B5" s="16" t="s">
        <v>136</v>
      </c>
      <c r="C5" s="6">
        <f>C4+1</f>
        <v>249</v>
      </c>
      <c r="D5" s="17"/>
      <c r="E5" s="18"/>
      <c r="F5" s="19"/>
      <c r="G5" s="19"/>
      <c r="H5" s="20"/>
      <c r="I5" s="20"/>
      <c r="J5" s="20"/>
      <c r="K5" s="20"/>
      <c r="L5" s="21"/>
      <c r="M5" s="22"/>
      <c r="N5" s="20"/>
      <c r="O5" s="21"/>
      <c r="P5" s="22">
        <v>2250</v>
      </c>
      <c r="Q5" s="108"/>
      <c r="R5" s="109"/>
      <c r="S5" s="110"/>
      <c r="T5" s="109"/>
    </row>
    <row r="6" spans="1:20" x14ac:dyDescent="0.25">
      <c r="A6" s="15" t="s">
        <v>135</v>
      </c>
      <c r="B6" s="16" t="s">
        <v>40</v>
      </c>
      <c r="C6" s="6">
        <f t="shared" ref="C6:C13" si="0">C5+1</f>
        <v>250</v>
      </c>
      <c r="D6" s="17"/>
      <c r="E6" s="18"/>
      <c r="F6" s="19"/>
      <c r="G6" s="19"/>
      <c r="H6" s="20"/>
      <c r="I6" s="20"/>
      <c r="J6" s="20"/>
      <c r="K6" s="20"/>
      <c r="L6" s="21"/>
      <c r="M6" s="22">
        <v>28</v>
      </c>
      <c r="N6" s="20"/>
      <c r="O6" s="21"/>
      <c r="P6" s="22"/>
      <c r="Q6" s="108"/>
      <c r="R6" s="109"/>
      <c r="S6" s="110"/>
      <c r="T6" s="109"/>
    </row>
    <row r="7" spans="1:20" x14ac:dyDescent="0.25">
      <c r="A7" s="15" t="s">
        <v>137</v>
      </c>
      <c r="B7" s="16" t="s">
        <v>45</v>
      </c>
      <c r="C7" s="6">
        <f t="shared" si="0"/>
        <v>251</v>
      </c>
      <c r="D7" s="17"/>
      <c r="E7" s="18">
        <v>1295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108"/>
      <c r="R7" s="109"/>
      <c r="S7" s="110"/>
      <c r="T7" s="109"/>
    </row>
    <row r="8" spans="1:20" x14ac:dyDescent="0.25">
      <c r="A8" s="15"/>
      <c r="B8" s="16"/>
      <c r="C8" s="6">
        <f t="shared" si="0"/>
        <v>252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108"/>
      <c r="R8" s="109"/>
      <c r="S8" s="110"/>
      <c r="T8" s="109"/>
    </row>
    <row r="9" spans="1:20" x14ac:dyDescent="0.25">
      <c r="A9" s="15"/>
      <c r="B9" s="16"/>
      <c r="C9" s="6">
        <f t="shared" si="0"/>
        <v>253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108"/>
      <c r="R9" s="109"/>
      <c r="S9" s="110"/>
      <c r="T9" s="109"/>
    </row>
    <row r="10" spans="1:20" x14ac:dyDescent="0.25">
      <c r="A10" s="15"/>
      <c r="B10" s="16"/>
      <c r="C10" s="6">
        <f t="shared" si="0"/>
        <v>254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108"/>
      <c r="R10" s="109"/>
      <c r="S10" s="110"/>
      <c r="T10" s="109"/>
    </row>
    <row r="11" spans="1:20" x14ac:dyDescent="0.25">
      <c r="A11" s="15"/>
      <c r="B11" s="16"/>
      <c r="C11" s="6">
        <f t="shared" si="0"/>
        <v>255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108"/>
      <c r="R11" s="109"/>
      <c r="S11" s="110"/>
      <c r="T11" s="109"/>
    </row>
    <row r="12" spans="1:20" x14ac:dyDescent="0.25">
      <c r="A12" s="15"/>
      <c r="B12" s="16"/>
      <c r="C12" s="6">
        <f t="shared" si="0"/>
        <v>256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108"/>
      <c r="R12" s="109"/>
      <c r="S12" s="110"/>
      <c r="T12" s="109"/>
    </row>
    <row r="13" spans="1:20" ht="15.75" thickBot="1" x14ac:dyDescent="0.3">
      <c r="A13" s="15"/>
      <c r="B13" s="16"/>
      <c r="C13" s="6">
        <f t="shared" si="0"/>
        <v>257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111"/>
      <c r="R13" s="112"/>
      <c r="S13" s="113"/>
      <c r="T13" s="112"/>
    </row>
    <row r="14" spans="1:20" ht="15.75" thickBot="1" x14ac:dyDescent="0.3">
      <c r="A14" s="146"/>
      <c r="B14" s="147"/>
      <c r="C14" s="6"/>
      <c r="D14" s="33">
        <f>SUM(D4:D13)</f>
        <v>4816</v>
      </c>
      <c r="E14" s="34">
        <f t="shared" ref="E14:M14" si="1">SUM(E4:E13)</f>
        <v>12413</v>
      </c>
      <c r="F14" s="35">
        <f t="shared" si="1"/>
        <v>3.2000000000152795E-2</v>
      </c>
      <c r="G14" s="35">
        <f t="shared" si="1"/>
        <v>0</v>
      </c>
      <c r="H14" s="35">
        <f t="shared" si="1"/>
        <v>835.25000000002183</v>
      </c>
      <c r="I14" s="35">
        <f t="shared" si="1"/>
        <v>5738.2989999999991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-6388</v>
      </c>
      <c r="N14" s="35">
        <f>SUM(N4:N13)</f>
        <v>-124645.79000000018</v>
      </c>
      <c r="O14" s="35">
        <f t="shared" ref="O14:T14" si="2">SUM(O4:O13)</f>
        <v>0</v>
      </c>
      <c r="P14" s="34">
        <f t="shared" si="2"/>
        <v>-3834</v>
      </c>
      <c r="Q14" s="114">
        <f t="shared" si="2"/>
        <v>20038.220000000038</v>
      </c>
      <c r="R14" s="114">
        <f t="shared" si="2"/>
        <v>0</v>
      </c>
      <c r="S14" s="114">
        <f t="shared" si="2"/>
        <v>60292</v>
      </c>
      <c r="T14" s="114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89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115"/>
      <c r="R15" s="116"/>
      <c r="S15" s="117"/>
      <c r="T15" s="116"/>
    </row>
    <row r="16" spans="1:20" x14ac:dyDescent="0.25">
      <c r="A16" s="15" t="s">
        <v>19</v>
      </c>
      <c r="B16" s="16" t="s">
        <v>108</v>
      </c>
      <c r="C16" s="38">
        <f>C15+1</f>
        <v>90</v>
      </c>
      <c r="D16" s="17"/>
      <c r="E16" s="18"/>
      <c r="F16" s="19"/>
      <c r="G16" s="19"/>
      <c r="H16" s="20"/>
      <c r="I16" s="20"/>
      <c r="J16" s="20"/>
      <c r="K16" s="20"/>
      <c r="L16" s="21"/>
      <c r="M16" s="22">
        <v>-6000</v>
      </c>
      <c r="N16" s="20">
        <v>6000</v>
      </c>
      <c r="O16" s="21"/>
      <c r="P16" s="22"/>
      <c r="Q16" s="108"/>
      <c r="R16" s="109"/>
      <c r="S16" s="110"/>
      <c r="T16" s="109"/>
    </row>
    <row r="17" spans="1:20" x14ac:dyDescent="0.25">
      <c r="A17" s="15"/>
      <c r="B17" s="16"/>
      <c r="C17" s="38">
        <f t="shared" ref="C17:C25" si="3">C16+1</f>
        <v>91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108"/>
      <c r="R17" s="109"/>
      <c r="S17" s="110"/>
      <c r="T17" s="109"/>
    </row>
    <row r="18" spans="1:20" x14ac:dyDescent="0.25">
      <c r="A18" s="15"/>
      <c r="B18" s="16"/>
      <c r="C18" s="38">
        <f t="shared" si="3"/>
        <v>92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108"/>
      <c r="R18" s="109"/>
      <c r="S18" s="110"/>
      <c r="T18" s="109"/>
    </row>
    <row r="19" spans="1:20" x14ac:dyDescent="0.25">
      <c r="A19" s="15"/>
      <c r="B19" s="16"/>
      <c r="C19" s="38">
        <f t="shared" si="3"/>
        <v>93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108"/>
      <c r="R19" s="109"/>
      <c r="S19" s="110"/>
      <c r="T19" s="109"/>
    </row>
    <row r="20" spans="1:20" x14ac:dyDescent="0.25">
      <c r="A20" s="15"/>
      <c r="B20" s="16"/>
      <c r="C20" s="38">
        <f t="shared" si="3"/>
        <v>94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108"/>
      <c r="R20" s="109"/>
      <c r="S20" s="110"/>
      <c r="T20" s="109"/>
    </row>
    <row r="21" spans="1:20" x14ac:dyDescent="0.25">
      <c r="A21" s="15"/>
      <c r="B21" s="16"/>
      <c r="C21" s="38">
        <f t="shared" si="3"/>
        <v>95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108"/>
      <c r="R21" s="109"/>
      <c r="S21" s="110"/>
      <c r="T21" s="109"/>
    </row>
    <row r="22" spans="1:20" x14ac:dyDescent="0.25">
      <c r="A22" s="15"/>
      <c r="B22" s="16"/>
      <c r="C22" s="38">
        <f t="shared" si="3"/>
        <v>96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108"/>
      <c r="R22" s="109"/>
      <c r="S22" s="110"/>
      <c r="T22" s="109"/>
    </row>
    <row r="23" spans="1:20" x14ac:dyDescent="0.25">
      <c r="A23" s="15"/>
      <c r="B23" s="16"/>
      <c r="C23" s="38">
        <f t="shared" si="3"/>
        <v>97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108"/>
      <c r="R23" s="109"/>
      <c r="S23" s="110"/>
      <c r="T23" s="109"/>
    </row>
    <row r="24" spans="1:20" x14ac:dyDescent="0.25">
      <c r="A24" s="15"/>
      <c r="B24" s="16"/>
      <c r="C24" s="38">
        <f t="shared" si="3"/>
        <v>98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108"/>
      <c r="R24" s="109"/>
      <c r="S24" s="110"/>
      <c r="T24" s="109"/>
    </row>
    <row r="25" spans="1:20" ht="15.75" thickBot="1" x14ac:dyDescent="0.3">
      <c r="A25" s="70"/>
      <c r="B25" s="71"/>
      <c r="C25" s="38">
        <f t="shared" si="3"/>
        <v>99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111"/>
      <c r="R25" s="112"/>
      <c r="S25" s="113"/>
      <c r="T25" s="112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-6000</v>
      </c>
      <c r="N26" s="49">
        <f t="shared" si="4"/>
        <v>6000</v>
      </c>
      <c r="O26" s="49">
        <f t="shared" si="4"/>
        <v>0</v>
      </c>
      <c r="P26" s="48">
        <f t="shared" si="4"/>
        <v>0</v>
      </c>
      <c r="Q26" s="118">
        <f t="shared" si="4"/>
        <v>0</v>
      </c>
      <c r="R26" s="118">
        <f t="shared" si="4"/>
        <v>0</v>
      </c>
      <c r="S26" s="118">
        <f t="shared" si="4"/>
        <v>0</v>
      </c>
      <c r="T26" s="118">
        <f t="shared" si="4"/>
        <v>0</v>
      </c>
    </row>
    <row r="27" spans="1:20" x14ac:dyDescent="0.25">
      <c r="A27" s="150" t="s">
        <v>33</v>
      </c>
      <c r="B27" s="151"/>
      <c r="C27" s="50">
        <v>237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119"/>
      <c r="R27" s="120"/>
      <c r="S27" s="121"/>
      <c r="T27" s="120"/>
    </row>
    <row r="28" spans="1:20" x14ac:dyDescent="0.25">
      <c r="A28" s="73" t="s">
        <v>104</v>
      </c>
      <c r="B28" s="74" t="s">
        <v>138</v>
      </c>
      <c r="C28" s="57">
        <f>C27+1</f>
        <v>238</v>
      </c>
      <c r="D28" s="17">
        <v>900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108"/>
      <c r="R28" s="109"/>
      <c r="S28" s="110"/>
      <c r="T28" s="109"/>
    </row>
    <row r="29" spans="1:20" x14ac:dyDescent="0.25">
      <c r="A29" s="73" t="s">
        <v>139</v>
      </c>
      <c r="B29" s="74" t="s">
        <v>134</v>
      </c>
      <c r="C29" s="57">
        <f t="shared" ref="C29:C36" si="5">C28+1</f>
        <v>239</v>
      </c>
      <c r="D29" s="17">
        <v>500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108"/>
      <c r="R29" s="109"/>
      <c r="S29" s="110"/>
      <c r="T29" s="109"/>
    </row>
    <row r="30" spans="1:20" x14ac:dyDescent="0.25">
      <c r="A30" s="15" t="s">
        <v>140</v>
      </c>
      <c r="B30" s="16" t="s">
        <v>141</v>
      </c>
      <c r="C30" s="57">
        <f t="shared" si="5"/>
        <v>240</v>
      </c>
      <c r="D30" s="17">
        <v>150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108"/>
      <c r="R30" s="109"/>
      <c r="S30" s="110"/>
      <c r="T30" s="109"/>
    </row>
    <row r="31" spans="1:20" x14ac:dyDescent="0.25">
      <c r="A31" s="15" t="s">
        <v>71</v>
      </c>
      <c r="B31" s="16" t="s">
        <v>142</v>
      </c>
      <c r="C31" s="57">
        <f t="shared" si="5"/>
        <v>241</v>
      </c>
      <c r="D31" s="17">
        <v>130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108"/>
      <c r="R31" s="109"/>
      <c r="S31" s="110"/>
      <c r="T31" s="109"/>
    </row>
    <row r="32" spans="1:20" x14ac:dyDescent="0.25">
      <c r="A32" s="15" t="s">
        <v>143</v>
      </c>
      <c r="B32" s="16" t="s">
        <v>144</v>
      </c>
      <c r="C32" s="57">
        <f t="shared" si="5"/>
        <v>242</v>
      </c>
      <c r="D32" s="17"/>
      <c r="E32" s="18"/>
      <c r="F32" s="19"/>
      <c r="G32" s="19"/>
      <c r="H32" s="20">
        <v>400.21</v>
      </c>
      <c r="I32" s="20"/>
      <c r="J32" s="20"/>
      <c r="K32" s="20"/>
      <c r="L32" s="21"/>
      <c r="M32" s="22"/>
      <c r="N32" s="20"/>
      <c r="O32" s="21"/>
      <c r="P32" s="22"/>
      <c r="Q32" s="108"/>
      <c r="R32" s="109"/>
      <c r="S32" s="110"/>
      <c r="T32" s="109"/>
    </row>
    <row r="33" spans="1:20" x14ac:dyDescent="0.25">
      <c r="A33" s="15" t="s">
        <v>145</v>
      </c>
      <c r="B33" s="16" t="s">
        <v>146</v>
      </c>
      <c r="C33" s="57">
        <f t="shared" si="5"/>
        <v>243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108">
        <v>1200</v>
      </c>
      <c r="R33" s="109"/>
      <c r="S33" s="110"/>
      <c r="T33" s="109"/>
    </row>
    <row r="34" spans="1:20" x14ac:dyDescent="0.25">
      <c r="A34" s="15" t="s">
        <v>147</v>
      </c>
      <c r="B34" s="16" t="s">
        <v>148</v>
      </c>
      <c r="C34" s="57">
        <f t="shared" si="5"/>
        <v>244</v>
      </c>
      <c r="D34" s="17"/>
      <c r="E34" s="18"/>
      <c r="F34" s="19"/>
      <c r="G34" s="19"/>
      <c r="H34" s="20">
        <v>2150</v>
      </c>
      <c r="I34" s="20"/>
      <c r="J34" s="20"/>
      <c r="K34" s="20"/>
      <c r="L34" s="21"/>
      <c r="M34" s="22"/>
      <c r="N34" s="20"/>
      <c r="O34" s="21"/>
      <c r="P34" s="22"/>
      <c r="Q34" s="108"/>
      <c r="R34" s="109"/>
      <c r="S34" s="110"/>
      <c r="T34" s="109"/>
    </row>
    <row r="35" spans="1:20" x14ac:dyDescent="0.25">
      <c r="A35" s="15"/>
      <c r="B35" s="16"/>
      <c r="C35" s="57">
        <f t="shared" si="5"/>
        <v>245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108"/>
      <c r="R35" s="109"/>
      <c r="S35" s="110"/>
      <c r="T35" s="109"/>
    </row>
    <row r="36" spans="1:20" x14ac:dyDescent="0.25">
      <c r="A36" s="15"/>
      <c r="B36" s="16"/>
      <c r="C36" s="57">
        <f t="shared" si="5"/>
        <v>246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108"/>
      <c r="R36" s="109"/>
      <c r="S36" s="110"/>
      <c r="T36" s="109"/>
    </row>
    <row r="37" spans="1:20" x14ac:dyDescent="0.25">
      <c r="A37" s="58"/>
      <c r="B37" s="59"/>
      <c r="C37" s="57"/>
      <c r="D37" s="60">
        <f>SUM(D27:D36)</f>
        <v>1680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2550.21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0">
        <f t="shared" si="6"/>
        <v>0</v>
      </c>
      <c r="N37" s="61">
        <f t="shared" si="6"/>
        <v>0</v>
      </c>
      <c r="O37" s="61">
        <f t="shared" si="6"/>
        <v>0</v>
      </c>
      <c r="P37" s="60">
        <f t="shared" si="6"/>
        <v>0</v>
      </c>
      <c r="Q37" s="122">
        <f t="shared" si="6"/>
        <v>1200</v>
      </c>
      <c r="R37" s="122">
        <f t="shared" si="6"/>
        <v>0</v>
      </c>
      <c r="S37" s="122">
        <f t="shared" si="6"/>
        <v>0</v>
      </c>
      <c r="T37" s="122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-672.84000000000015</v>
      </c>
      <c r="C38" s="64" t="s">
        <v>37</v>
      </c>
      <c r="D38" s="65">
        <f>D14+D26-D37</f>
        <v>3136</v>
      </c>
      <c r="E38" s="65">
        <f t="shared" ref="E38:T38" si="7">E14+E26-E37</f>
        <v>12413</v>
      </c>
      <c r="F38" s="66">
        <f t="shared" si="7"/>
        <v>3.2000000000152795E-2</v>
      </c>
      <c r="G38" s="66">
        <f t="shared" si="7"/>
        <v>0</v>
      </c>
      <c r="H38" s="66">
        <f t="shared" si="7"/>
        <v>-1714.9599999999782</v>
      </c>
      <c r="I38" s="66">
        <f t="shared" si="7"/>
        <v>5738.2989999999991</v>
      </c>
      <c r="J38" s="66">
        <f t="shared" si="7"/>
        <v>408.14999999999634</v>
      </c>
      <c r="K38" s="66">
        <f t="shared" si="7"/>
        <v>1</v>
      </c>
      <c r="L38" s="66">
        <f t="shared" si="7"/>
        <v>8035.9500000000116</v>
      </c>
      <c r="M38" s="65">
        <f t="shared" si="7"/>
        <v>-12388</v>
      </c>
      <c r="N38" s="66">
        <f t="shared" si="7"/>
        <v>-118645.79000000018</v>
      </c>
      <c r="O38" s="66">
        <f t="shared" si="7"/>
        <v>0</v>
      </c>
      <c r="P38" s="65">
        <f t="shared" si="7"/>
        <v>-3834</v>
      </c>
      <c r="Q38" s="123">
        <f t="shared" si="7"/>
        <v>18838.220000000038</v>
      </c>
      <c r="R38" s="123">
        <f t="shared" si="7"/>
        <v>0</v>
      </c>
      <c r="S38" s="123">
        <f t="shared" si="7"/>
        <v>60292</v>
      </c>
      <c r="T38" s="123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T38"/>
  <sheetViews>
    <sheetView rightToLeft="1" workbookViewId="0">
      <selection activeCell="D12" sqref="D12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7"/>
    <col min="13" max="13" width="9.5703125" style="67" bestFit="1" customWidth="1"/>
    <col min="14" max="14" width="9.85546875" bestFit="1" customWidth="1"/>
    <col min="16" max="16" width="9.5703125" style="67" bestFit="1" customWidth="1"/>
  </cols>
  <sheetData>
    <row r="1" spans="1:20" x14ac:dyDescent="0.25">
      <c r="A1" s="1">
        <v>12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72" t="s">
        <v>1</v>
      </c>
      <c r="N1" s="173"/>
      <c r="O1" s="174"/>
      <c r="P1" s="172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251</v>
      </c>
      <c r="D4" s="12">
        <f>'[1]11'!D38</f>
        <v>3136</v>
      </c>
      <c r="E4" s="12">
        <f>'[1]11'!E38</f>
        <v>12413</v>
      </c>
      <c r="F4" s="69">
        <f>'[1]11'!F38</f>
        <v>3.2000000000152795E-2</v>
      </c>
      <c r="G4" s="69">
        <f>'[1]11'!G38</f>
        <v>0</v>
      </c>
      <c r="H4" s="69">
        <f>'[1]11'!H38</f>
        <v>-1714.9599999999782</v>
      </c>
      <c r="I4" s="69">
        <f>'[1]11'!I38</f>
        <v>5738.2989999999991</v>
      </c>
      <c r="J4" s="69">
        <f>'[1]11'!J38</f>
        <v>408.14999999999634</v>
      </c>
      <c r="K4" s="69">
        <f>'[1]11'!K38</f>
        <v>1</v>
      </c>
      <c r="L4" s="69">
        <f>'[1]11'!L38</f>
        <v>8035.9500000000116</v>
      </c>
      <c r="M4" s="12">
        <f>'[1]11'!M38</f>
        <v>-12388</v>
      </c>
      <c r="N4" s="69">
        <f>'[1]11'!N38</f>
        <v>-118645.79000000018</v>
      </c>
      <c r="O4" s="69">
        <f>'[1]11'!O38</f>
        <v>0</v>
      </c>
      <c r="P4" s="12">
        <f>'[1]11'!P38</f>
        <v>-3834</v>
      </c>
      <c r="Q4" s="69">
        <f>'[1]11'!Q38</f>
        <v>18838.220000000038</v>
      </c>
      <c r="R4" s="69">
        <f>'[1]11'!R38</f>
        <v>0</v>
      </c>
      <c r="S4" s="69">
        <f>'[1]11'!S38</f>
        <v>60292</v>
      </c>
      <c r="T4" s="69">
        <f>'[1]11'!T38</f>
        <v>743.90000000002328</v>
      </c>
    </row>
    <row r="5" spans="1:20" x14ac:dyDescent="0.25">
      <c r="A5" s="15" t="s">
        <v>149</v>
      </c>
      <c r="B5" s="16" t="s">
        <v>39</v>
      </c>
      <c r="C5" s="6">
        <f>C4+1</f>
        <v>252</v>
      </c>
      <c r="D5" s="17"/>
      <c r="E5" s="18">
        <v>500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 t="s">
        <v>149</v>
      </c>
      <c r="B6" s="16" t="s">
        <v>45</v>
      </c>
      <c r="C6" s="6">
        <f t="shared" ref="C6:C13" si="0">C5+1</f>
        <v>253</v>
      </c>
      <c r="D6" s="17"/>
      <c r="E6" s="18">
        <v>700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40</v>
      </c>
      <c r="C7" s="6">
        <f t="shared" si="0"/>
        <v>254</v>
      </c>
      <c r="D7" s="17"/>
      <c r="E7" s="18"/>
      <c r="F7" s="19"/>
      <c r="G7" s="19"/>
      <c r="H7" s="20"/>
      <c r="I7" s="20"/>
      <c r="J7" s="20"/>
      <c r="K7" s="20"/>
      <c r="L7" s="21"/>
      <c r="M7" s="22">
        <v>6039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41</v>
      </c>
      <c r="C8" s="6">
        <f t="shared" si="0"/>
        <v>255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780</v>
      </c>
      <c r="Q8" s="20"/>
      <c r="R8" s="21"/>
      <c r="S8" s="23"/>
      <c r="T8" s="21"/>
    </row>
    <row r="9" spans="1:20" x14ac:dyDescent="0.25">
      <c r="A9" s="15"/>
      <c r="B9" s="16" t="s">
        <v>40</v>
      </c>
      <c r="C9" s="6">
        <f t="shared" si="0"/>
        <v>256</v>
      </c>
      <c r="D9" s="17"/>
      <c r="E9" s="18"/>
      <c r="F9" s="19"/>
      <c r="G9" s="19"/>
      <c r="H9" s="20"/>
      <c r="I9" s="20"/>
      <c r="J9" s="20"/>
      <c r="K9" s="20"/>
      <c r="L9" s="21"/>
      <c r="M9" s="22">
        <v>2655</v>
      </c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 t="s">
        <v>41</v>
      </c>
      <c r="C10" s="6">
        <f t="shared" si="0"/>
        <v>257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>
        <v>870</v>
      </c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258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259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260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3136</v>
      </c>
      <c r="E14" s="34">
        <f t="shared" ref="E14:M14" si="1">SUM(E4:E13)</f>
        <v>13613</v>
      </c>
      <c r="F14" s="35">
        <f t="shared" si="1"/>
        <v>3.2000000000152795E-2</v>
      </c>
      <c r="G14" s="35">
        <f t="shared" si="1"/>
        <v>0</v>
      </c>
      <c r="H14" s="35">
        <f t="shared" si="1"/>
        <v>-1714.9599999999782</v>
      </c>
      <c r="I14" s="35">
        <f t="shared" si="1"/>
        <v>5738.2989999999991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-3694</v>
      </c>
      <c r="N14" s="35">
        <f>SUM(N4:N13)</f>
        <v>-118645.79000000018</v>
      </c>
      <c r="O14" s="35">
        <f t="shared" ref="O14:T14" si="2">SUM(O4:O13)</f>
        <v>0</v>
      </c>
      <c r="P14" s="34">
        <f t="shared" si="2"/>
        <v>-2184</v>
      </c>
      <c r="Q14" s="35">
        <f t="shared" si="2"/>
        <v>18838.220000000038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90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 t="s">
        <v>19</v>
      </c>
      <c r="B16" s="16" t="s">
        <v>20</v>
      </c>
      <c r="C16" s="38">
        <f>C15+1</f>
        <v>91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8">
        <f t="shared" ref="C17:C25" si="3">C16+1</f>
        <v>92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93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94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95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96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97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98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99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100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244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150</v>
      </c>
      <c r="B28" s="16" t="s">
        <v>151</v>
      </c>
      <c r="C28" s="57">
        <f>C27+1</f>
        <v>245</v>
      </c>
      <c r="D28" s="17">
        <v>400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152</v>
      </c>
      <c r="B29" s="16" t="s">
        <v>153</v>
      </c>
      <c r="C29" s="57">
        <f t="shared" ref="C29:C36" si="5">C28+1</f>
        <v>246</v>
      </c>
      <c r="D29" s="17">
        <v>49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7">
        <f t="shared" si="5"/>
        <v>247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248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249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250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251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252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253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449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0">
        <f t="shared" si="6"/>
        <v>0</v>
      </c>
      <c r="N37" s="61">
        <f t="shared" si="6"/>
        <v>0</v>
      </c>
      <c r="O37" s="61">
        <f t="shared" si="6"/>
        <v>0</v>
      </c>
      <c r="P37" s="60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10422.16</v>
      </c>
      <c r="C38" s="64" t="s">
        <v>37</v>
      </c>
      <c r="D38" s="65">
        <f>D14+D26-D37</f>
        <v>2687</v>
      </c>
      <c r="E38" s="65">
        <f t="shared" ref="E38:T38" si="7">E14+E26-E37</f>
        <v>13613</v>
      </c>
      <c r="F38" s="66">
        <f t="shared" si="7"/>
        <v>3.2000000000152795E-2</v>
      </c>
      <c r="G38" s="66">
        <f t="shared" si="7"/>
        <v>0</v>
      </c>
      <c r="H38" s="66">
        <f t="shared" si="7"/>
        <v>-1714.9599999999782</v>
      </c>
      <c r="I38" s="66">
        <f t="shared" si="7"/>
        <v>5738.2989999999991</v>
      </c>
      <c r="J38" s="66">
        <f t="shared" si="7"/>
        <v>408.14999999999634</v>
      </c>
      <c r="K38" s="66">
        <f t="shared" si="7"/>
        <v>1</v>
      </c>
      <c r="L38" s="66">
        <f t="shared" si="7"/>
        <v>8035.9500000000116</v>
      </c>
      <c r="M38" s="65">
        <f t="shared" si="7"/>
        <v>-3694</v>
      </c>
      <c r="N38" s="66">
        <f t="shared" si="7"/>
        <v>-118645.79000000018</v>
      </c>
      <c r="O38" s="66">
        <f t="shared" si="7"/>
        <v>0</v>
      </c>
      <c r="P38" s="65">
        <f t="shared" si="7"/>
        <v>-2184</v>
      </c>
      <c r="Q38" s="66">
        <f t="shared" si="7"/>
        <v>18838.220000000038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T38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7"/>
    <col min="13" max="13" width="9.5703125" style="67" bestFit="1" customWidth="1"/>
    <col min="14" max="14" width="9.85546875" bestFit="1" customWidth="1"/>
    <col min="16" max="16" width="9.5703125" style="67" bestFit="1" customWidth="1"/>
  </cols>
  <sheetData>
    <row r="1" spans="1:20" x14ac:dyDescent="0.25">
      <c r="A1" s="1">
        <v>14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257</v>
      </c>
      <c r="D4" s="12">
        <f>'[1]13'!D38</f>
        <v>2687</v>
      </c>
      <c r="E4" s="12">
        <f>'[1]13'!E38</f>
        <v>13613</v>
      </c>
      <c r="F4" s="69">
        <f>'[1]13'!F38</f>
        <v>3.2000000000152795E-2</v>
      </c>
      <c r="G4" s="69">
        <f>'[1]13'!G38</f>
        <v>0</v>
      </c>
      <c r="H4" s="69">
        <f>'[1]13'!H38</f>
        <v>-1714.9599999999782</v>
      </c>
      <c r="I4" s="69">
        <f>'[1]13'!I38</f>
        <v>5738.2989999999991</v>
      </c>
      <c r="J4" s="69">
        <f>'[1]13'!J38</f>
        <v>408.14999999999634</v>
      </c>
      <c r="K4" s="69">
        <f>'[1]13'!K38</f>
        <v>1</v>
      </c>
      <c r="L4" s="69">
        <f>'[1]13'!L38</f>
        <v>8035.9500000000116</v>
      </c>
      <c r="M4" s="12">
        <f>'[1]13'!M38</f>
        <v>-3694</v>
      </c>
      <c r="N4" s="69">
        <f>'[1]13'!N38</f>
        <v>-118645.79000000018</v>
      </c>
      <c r="O4" s="69">
        <f>'[1]13'!O38</f>
        <v>0</v>
      </c>
      <c r="P4" s="12">
        <f>'[1]13'!P38</f>
        <v>-2184</v>
      </c>
      <c r="Q4" s="69">
        <f>'[1]13'!Q38</f>
        <v>18838.220000000038</v>
      </c>
      <c r="R4" s="69">
        <f>'[1]13'!R38</f>
        <v>0</v>
      </c>
      <c r="S4" s="69">
        <f>'[1]13'!S38</f>
        <v>60292</v>
      </c>
      <c r="T4" s="69">
        <f>'[1]13'!T38</f>
        <v>743.90000000002328</v>
      </c>
    </row>
    <row r="5" spans="1:20" x14ac:dyDescent="0.25">
      <c r="A5" s="15" t="s">
        <v>154</v>
      </c>
      <c r="B5" s="16" t="s">
        <v>155</v>
      </c>
      <c r="C5" s="6">
        <f>C4+1</f>
        <v>258</v>
      </c>
      <c r="D5" s="17"/>
      <c r="E5" s="18">
        <v>2216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40</v>
      </c>
      <c r="C6" s="6">
        <f t="shared" ref="C6:C13" si="0">C5+1</f>
        <v>259</v>
      </c>
      <c r="D6" s="17"/>
      <c r="E6" s="18"/>
      <c r="F6" s="19"/>
      <c r="G6" s="19"/>
      <c r="H6" s="20"/>
      <c r="I6" s="20"/>
      <c r="J6" s="20"/>
      <c r="K6" s="20"/>
      <c r="L6" s="21"/>
      <c r="M6" s="22">
        <v>3688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41</v>
      </c>
      <c r="C7" s="6">
        <f t="shared" si="0"/>
        <v>260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860</v>
      </c>
      <c r="Q7" s="20"/>
      <c r="R7" s="21"/>
      <c r="S7" s="23"/>
      <c r="T7" s="21"/>
    </row>
    <row r="8" spans="1:20" x14ac:dyDescent="0.25">
      <c r="A8" s="15"/>
      <c r="B8" s="16" t="s">
        <v>40</v>
      </c>
      <c r="C8" s="6">
        <f t="shared" si="0"/>
        <v>261</v>
      </c>
      <c r="D8" s="17"/>
      <c r="E8" s="18"/>
      <c r="F8" s="19"/>
      <c r="G8" s="19"/>
      <c r="H8" s="20"/>
      <c r="I8" s="20"/>
      <c r="J8" s="20"/>
      <c r="K8" s="20"/>
      <c r="L8" s="21"/>
      <c r="M8" s="22">
        <v>3450</v>
      </c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40</v>
      </c>
      <c r="C9" s="6">
        <f t="shared" si="0"/>
        <v>262</v>
      </c>
      <c r="D9" s="17"/>
      <c r="E9" s="18"/>
      <c r="F9" s="19"/>
      <c r="G9" s="19"/>
      <c r="H9" s="20"/>
      <c r="I9" s="20"/>
      <c r="J9" s="20"/>
      <c r="K9" s="20"/>
      <c r="L9" s="21"/>
      <c r="M9" s="22">
        <v>3790</v>
      </c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 t="s">
        <v>41</v>
      </c>
      <c r="C10" s="6">
        <f t="shared" si="0"/>
        <v>263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>
        <v>320</v>
      </c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264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265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266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2687</v>
      </c>
      <c r="E14" s="34">
        <f t="shared" ref="E14:M14" si="1">SUM(E4:E13)</f>
        <v>15829</v>
      </c>
      <c r="F14" s="35">
        <f t="shared" si="1"/>
        <v>3.2000000000152795E-2</v>
      </c>
      <c r="G14" s="35">
        <f t="shared" si="1"/>
        <v>0</v>
      </c>
      <c r="H14" s="35">
        <f t="shared" si="1"/>
        <v>-1714.9599999999782</v>
      </c>
      <c r="I14" s="35">
        <f t="shared" si="1"/>
        <v>5738.2989999999991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7234</v>
      </c>
      <c r="N14" s="35">
        <f>SUM(N4:N13)</f>
        <v>-118645.79000000018</v>
      </c>
      <c r="O14" s="35">
        <f t="shared" ref="O14:T14" si="2">SUM(O4:O13)</f>
        <v>0</v>
      </c>
      <c r="P14" s="34">
        <f t="shared" si="2"/>
        <v>-1004</v>
      </c>
      <c r="Q14" s="35">
        <f t="shared" si="2"/>
        <v>18838.220000000038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90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91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92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93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94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95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96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97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98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99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100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246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73" t="s">
        <v>50</v>
      </c>
      <c r="B28" s="74" t="s">
        <v>51</v>
      </c>
      <c r="C28" s="57">
        <f>C27+1</f>
        <v>247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200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156</v>
      </c>
      <c r="B29" s="16" t="s">
        <v>134</v>
      </c>
      <c r="C29" s="57">
        <f t="shared" ref="C29:C36" si="5">C28+1</f>
        <v>248</v>
      </c>
      <c r="D29" s="17">
        <v>300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157</v>
      </c>
      <c r="B30" s="16" t="s">
        <v>158</v>
      </c>
      <c r="C30" s="57">
        <f t="shared" si="5"/>
        <v>249</v>
      </c>
      <c r="D30" s="17">
        <v>400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159</v>
      </c>
      <c r="B31" s="16" t="s">
        <v>160</v>
      </c>
      <c r="C31" s="57">
        <f t="shared" si="5"/>
        <v>250</v>
      </c>
      <c r="D31" s="17">
        <v>50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161</v>
      </c>
      <c r="B32" s="16" t="s">
        <v>162</v>
      </c>
      <c r="C32" s="57">
        <f t="shared" si="5"/>
        <v>251</v>
      </c>
      <c r="D32" s="17">
        <v>380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71</v>
      </c>
      <c r="B33" s="16" t="s">
        <v>117</v>
      </c>
      <c r="C33" s="57">
        <f t="shared" si="5"/>
        <v>252</v>
      </c>
      <c r="D33" s="17">
        <v>240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253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254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255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1370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0">
        <f t="shared" si="6"/>
        <v>200</v>
      </c>
      <c r="N37" s="61">
        <f t="shared" si="6"/>
        <v>0</v>
      </c>
      <c r="O37" s="61">
        <f t="shared" si="6"/>
        <v>0</v>
      </c>
      <c r="P37" s="60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23176.16</v>
      </c>
      <c r="C38" s="64" t="s">
        <v>37</v>
      </c>
      <c r="D38" s="65">
        <f>D14+D26-D37</f>
        <v>1317</v>
      </c>
      <c r="E38" s="65">
        <f t="shared" ref="E38:T38" si="7">E14+E26-E37</f>
        <v>15829</v>
      </c>
      <c r="F38" s="66">
        <f t="shared" si="7"/>
        <v>3.2000000000152795E-2</v>
      </c>
      <c r="G38" s="66">
        <f t="shared" si="7"/>
        <v>0</v>
      </c>
      <c r="H38" s="66">
        <f t="shared" si="7"/>
        <v>-1714.9599999999782</v>
      </c>
      <c r="I38" s="66">
        <f t="shared" si="7"/>
        <v>5738.2989999999991</v>
      </c>
      <c r="J38" s="66">
        <f t="shared" si="7"/>
        <v>408.14999999999634</v>
      </c>
      <c r="K38" s="66">
        <f t="shared" si="7"/>
        <v>1</v>
      </c>
      <c r="L38" s="66">
        <f t="shared" si="7"/>
        <v>8035.9500000000116</v>
      </c>
      <c r="M38" s="65">
        <f t="shared" si="7"/>
        <v>7034</v>
      </c>
      <c r="N38" s="66">
        <f t="shared" si="7"/>
        <v>-118645.79000000018</v>
      </c>
      <c r="O38" s="66">
        <f t="shared" si="7"/>
        <v>0</v>
      </c>
      <c r="P38" s="65">
        <f t="shared" si="7"/>
        <v>-1004</v>
      </c>
      <c r="Q38" s="66">
        <f t="shared" si="7"/>
        <v>18838.220000000038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T39"/>
  <sheetViews>
    <sheetView rightToLeft="1" workbookViewId="0">
      <selection activeCell="B13" sqref="B1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7"/>
    <col min="13" max="13" width="9.5703125" style="67" bestFit="1" customWidth="1"/>
    <col min="14" max="14" width="9.85546875" bestFit="1" customWidth="1"/>
    <col min="16" max="16" width="9.5703125" style="67" bestFit="1" customWidth="1"/>
  </cols>
  <sheetData>
    <row r="1" spans="1:20" x14ac:dyDescent="0.25">
      <c r="A1" s="1">
        <v>16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75"/>
      <c r="M1" s="155" t="s">
        <v>1</v>
      </c>
      <c r="N1" s="153"/>
      <c r="O1" s="154"/>
      <c r="P1" s="152" t="s">
        <v>2</v>
      </c>
      <c r="Q1" s="153"/>
      <c r="R1" s="175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62"/>
      <c r="M2" s="10" t="s">
        <v>5</v>
      </c>
      <c r="N2" s="156" t="s">
        <v>6</v>
      </c>
      <c r="O2" s="145"/>
      <c r="P2" s="12" t="s">
        <v>5</v>
      </c>
      <c r="Q2" s="156" t="s">
        <v>6</v>
      </c>
      <c r="R2" s="162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01" t="s">
        <v>18</v>
      </c>
      <c r="M3" s="10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101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263</v>
      </c>
      <c r="D4" s="12">
        <f>'[1]15'!D38</f>
        <v>1317</v>
      </c>
      <c r="E4" s="12">
        <f>'[1]15'!E38</f>
        <v>15829</v>
      </c>
      <c r="F4" s="69">
        <f>'[1]15'!F38</f>
        <v>3.2000000000152795E-2</v>
      </c>
      <c r="G4" s="69">
        <f>'[1]15'!G38</f>
        <v>0</v>
      </c>
      <c r="H4" s="69">
        <f>'[1]15'!H38</f>
        <v>-1714.9599999999782</v>
      </c>
      <c r="I4" s="69">
        <f>'[1]15'!I38</f>
        <v>5738.2989999999991</v>
      </c>
      <c r="J4" s="69">
        <f>'[1]15'!J38</f>
        <v>408.14999999999634</v>
      </c>
      <c r="K4" s="69">
        <f>'[1]15'!K38</f>
        <v>1</v>
      </c>
      <c r="L4" s="125">
        <f>'[1]15'!L38</f>
        <v>8035.9500000000116</v>
      </c>
      <c r="M4" s="10">
        <f>'[1]15'!M38</f>
        <v>7034</v>
      </c>
      <c r="N4" s="69">
        <f>'[1]15'!N38</f>
        <v>-118645.79000000018</v>
      </c>
      <c r="O4" s="126">
        <f>'[1]15'!O38</f>
        <v>0</v>
      </c>
      <c r="P4" s="12">
        <f>'[1]15'!P38</f>
        <v>-1004</v>
      </c>
      <c r="Q4" s="69">
        <f>'[1]15'!Q38</f>
        <v>18838.220000000038</v>
      </c>
      <c r="R4" s="125">
        <f>'[1]15'!R38</f>
        <v>0</v>
      </c>
      <c r="S4" s="14">
        <f>'[1]15'!S38</f>
        <v>60292</v>
      </c>
      <c r="T4" s="126">
        <f>'[1]15'!T38</f>
        <v>743.90000000002328</v>
      </c>
    </row>
    <row r="5" spans="1:20" x14ac:dyDescent="0.25">
      <c r="A5" s="16" t="s">
        <v>154</v>
      </c>
      <c r="B5" s="16" t="s">
        <v>163</v>
      </c>
      <c r="C5" s="7">
        <f>C4+1</f>
        <v>264</v>
      </c>
      <c r="D5" s="18"/>
      <c r="E5" s="18">
        <v>600</v>
      </c>
      <c r="F5" s="19"/>
      <c r="G5" s="19"/>
      <c r="H5" s="20"/>
      <c r="I5" s="20"/>
      <c r="J5" s="20"/>
      <c r="K5" s="20"/>
      <c r="L5" s="127"/>
      <c r="M5" s="22"/>
      <c r="N5" s="20"/>
      <c r="O5" s="21"/>
      <c r="P5" s="17"/>
      <c r="Q5" s="20"/>
      <c r="R5" s="127"/>
      <c r="S5" s="23"/>
      <c r="T5" s="21"/>
    </row>
    <row r="6" spans="1:20" x14ac:dyDescent="0.25">
      <c r="A6" s="15"/>
      <c r="B6" s="16" t="s">
        <v>40</v>
      </c>
      <c r="C6" s="7">
        <f t="shared" ref="C6:C14" si="0">C5+1</f>
        <v>265</v>
      </c>
      <c r="D6" s="17"/>
      <c r="E6" s="18"/>
      <c r="F6" s="19"/>
      <c r="G6" s="19"/>
      <c r="H6" s="20"/>
      <c r="I6" s="20"/>
      <c r="J6" s="20"/>
      <c r="K6" s="20"/>
      <c r="L6" s="127"/>
      <c r="M6" s="22">
        <v>3122</v>
      </c>
      <c r="N6" s="20"/>
      <c r="O6" s="21"/>
      <c r="P6" s="17"/>
      <c r="Q6" s="20"/>
      <c r="R6" s="127"/>
      <c r="S6" s="23"/>
      <c r="T6" s="21"/>
    </row>
    <row r="7" spans="1:20" x14ac:dyDescent="0.25">
      <c r="A7" s="15"/>
      <c r="B7" s="16" t="s">
        <v>41</v>
      </c>
      <c r="C7" s="7">
        <f t="shared" si="0"/>
        <v>266</v>
      </c>
      <c r="D7" s="17"/>
      <c r="E7" s="18"/>
      <c r="F7" s="19"/>
      <c r="G7" s="19"/>
      <c r="H7" s="20"/>
      <c r="I7" s="20"/>
      <c r="J7" s="20"/>
      <c r="K7" s="20"/>
      <c r="L7" s="127"/>
      <c r="M7" s="22"/>
      <c r="N7" s="20"/>
      <c r="O7" s="21"/>
      <c r="P7" s="17">
        <v>568</v>
      </c>
      <c r="Q7" s="20"/>
      <c r="R7" s="127"/>
      <c r="S7" s="23"/>
      <c r="T7" s="21"/>
    </row>
    <row r="8" spans="1:20" x14ac:dyDescent="0.25">
      <c r="A8" s="15"/>
      <c r="B8" s="16"/>
      <c r="C8" s="7">
        <f t="shared" si="0"/>
        <v>267</v>
      </c>
      <c r="D8" s="17"/>
      <c r="E8" s="18"/>
      <c r="F8" s="19"/>
      <c r="G8" s="19"/>
      <c r="H8" s="20"/>
      <c r="I8" s="20"/>
      <c r="J8" s="20"/>
      <c r="K8" s="20"/>
      <c r="L8" s="127"/>
      <c r="M8" s="22"/>
      <c r="N8" s="20"/>
      <c r="O8" s="21"/>
      <c r="P8" s="17"/>
      <c r="Q8" s="20"/>
      <c r="R8" s="127"/>
      <c r="S8" s="23"/>
      <c r="T8" s="21"/>
    </row>
    <row r="9" spans="1:20" x14ac:dyDescent="0.25">
      <c r="A9" s="15"/>
      <c r="B9" s="16"/>
      <c r="C9" s="6">
        <f t="shared" si="0"/>
        <v>268</v>
      </c>
      <c r="D9" s="17"/>
      <c r="E9" s="18"/>
      <c r="F9" s="19"/>
      <c r="G9" s="19"/>
      <c r="H9" s="20"/>
      <c r="I9" s="20"/>
      <c r="J9" s="20"/>
      <c r="K9" s="20"/>
      <c r="L9" s="127"/>
      <c r="M9" s="22"/>
      <c r="N9" s="20"/>
      <c r="O9" s="21"/>
      <c r="P9" s="17"/>
      <c r="Q9" s="20"/>
      <c r="R9" s="127"/>
      <c r="S9" s="23"/>
      <c r="T9" s="21"/>
    </row>
    <row r="10" spans="1:20" x14ac:dyDescent="0.25">
      <c r="A10" s="15"/>
      <c r="B10" s="16"/>
      <c r="C10" s="6">
        <f t="shared" si="0"/>
        <v>269</v>
      </c>
      <c r="D10" s="17"/>
      <c r="E10" s="18"/>
      <c r="F10" s="19"/>
      <c r="G10" s="19"/>
      <c r="H10" s="20"/>
      <c r="I10" s="20"/>
      <c r="J10" s="20"/>
      <c r="K10" s="20"/>
      <c r="L10" s="127"/>
      <c r="M10" s="22"/>
      <c r="N10" s="20"/>
      <c r="O10" s="21"/>
      <c r="P10" s="17"/>
      <c r="Q10" s="20"/>
      <c r="R10" s="127"/>
      <c r="S10" s="23"/>
      <c r="T10" s="21"/>
    </row>
    <row r="11" spans="1:20" x14ac:dyDescent="0.25">
      <c r="A11" s="15"/>
      <c r="B11" s="16"/>
      <c r="C11" s="6">
        <f t="shared" si="0"/>
        <v>270</v>
      </c>
      <c r="D11" s="17"/>
      <c r="E11" s="18"/>
      <c r="F11" s="19"/>
      <c r="G11" s="19"/>
      <c r="H11" s="20"/>
      <c r="I11" s="20"/>
      <c r="J11" s="20"/>
      <c r="K11" s="20"/>
      <c r="L11" s="127"/>
      <c r="M11" s="22"/>
      <c r="N11" s="20"/>
      <c r="O11" s="21"/>
      <c r="P11" s="17"/>
      <c r="Q11" s="20"/>
      <c r="R11" s="127"/>
      <c r="S11" s="23"/>
      <c r="T11" s="21"/>
    </row>
    <row r="12" spans="1:20" x14ac:dyDescent="0.25">
      <c r="A12" s="15"/>
      <c r="B12" s="16"/>
      <c r="C12" s="6">
        <f t="shared" si="0"/>
        <v>271</v>
      </c>
      <c r="D12" s="17"/>
      <c r="E12" s="18"/>
      <c r="F12" s="19"/>
      <c r="G12" s="19"/>
      <c r="H12" s="20"/>
      <c r="I12" s="20"/>
      <c r="J12" s="20"/>
      <c r="K12" s="20"/>
      <c r="L12" s="127"/>
      <c r="M12" s="22"/>
      <c r="N12" s="20"/>
      <c r="O12" s="21"/>
      <c r="P12" s="17"/>
      <c r="Q12" s="20"/>
      <c r="R12" s="127"/>
      <c r="S12" s="23"/>
      <c r="T12" s="21"/>
    </row>
    <row r="13" spans="1:20" x14ac:dyDescent="0.25">
      <c r="A13" s="15"/>
      <c r="B13" s="16"/>
      <c r="C13" s="6">
        <f t="shared" si="0"/>
        <v>272</v>
      </c>
      <c r="D13" s="17"/>
      <c r="E13" s="18"/>
      <c r="F13" s="19"/>
      <c r="G13" s="19"/>
      <c r="H13" s="20"/>
      <c r="I13" s="20"/>
      <c r="J13" s="20"/>
      <c r="K13" s="20"/>
      <c r="L13" s="127"/>
      <c r="M13" s="22"/>
      <c r="N13" s="20"/>
      <c r="O13" s="21"/>
      <c r="P13" s="17"/>
      <c r="Q13" s="20"/>
      <c r="R13" s="127"/>
      <c r="S13" s="23"/>
      <c r="T13" s="21"/>
    </row>
    <row r="14" spans="1:20" ht="15.75" thickBot="1" x14ac:dyDescent="0.3">
      <c r="A14" s="15"/>
      <c r="B14" s="16"/>
      <c r="C14" s="6">
        <f t="shared" si="0"/>
        <v>273</v>
      </c>
      <c r="D14" s="26"/>
      <c r="E14" s="27"/>
      <c r="F14" s="28"/>
      <c r="G14" s="28"/>
      <c r="H14" s="29"/>
      <c r="I14" s="29"/>
      <c r="J14" s="29"/>
      <c r="K14" s="29"/>
      <c r="L14" s="128"/>
      <c r="M14" s="31"/>
      <c r="N14" s="29"/>
      <c r="O14" s="30"/>
      <c r="P14" s="26"/>
      <c r="Q14" s="29"/>
      <c r="R14" s="128"/>
      <c r="S14" s="32"/>
      <c r="T14" s="30"/>
    </row>
    <row r="15" spans="1:20" ht="15.75" thickBot="1" x14ac:dyDescent="0.3">
      <c r="A15" s="146"/>
      <c r="B15" s="147"/>
      <c r="C15" s="6"/>
      <c r="D15" s="33">
        <f>SUM(D4:D14)</f>
        <v>1317</v>
      </c>
      <c r="E15" s="34">
        <f t="shared" ref="E15:M15" si="1">SUM(E4:E14)</f>
        <v>16429</v>
      </c>
      <c r="F15" s="35">
        <f t="shared" si="1"/>
        <v>3.2000000000152795E-2</v>
      </c>
      <c r="G15" s="35">
        <f t="shared" si="1"/>
        <v>0</v>
      </c>
      <c r="H15" s="35">
        <f t="shared" si="1"/>
        <v>-1714.9599999999782</v>
      </c>
      <c r="I15" s="35">
        <f t="shared" si="1"/>
        <v>5738.2989999999991</v>
      </c>
      <c r="J15" s="35">
        <f t="shared" si="1"/>
        <v>408.14999999999634</v>
      </c>
      <c r="K15" s="35">
        <f t="shared" si="1"/>
        <v>1</v>
      </c>
      <c r="L15" s="129">
        <f t="shared" si="1"/>
        <v>8035.9500000000116</v>
      </c>
      <c r="M15" s="34">
        <f t="shared" si="1"/>
        <v>10156</v>
      </c>
      <c r="N15" s="35">
        <f>SUM(N4:N14)</f>
        <v>-118645.79000000018</v>
      </c>
      <c r="O15" s="36">
        <f t="shared" ref="O15:T15" si="2">SUM(O4:O14)</f>
        <v>0</v>
      </c>
      <c r="P15" s="33">
        <f t="shared" si="2"/>
        <v>-436</v>
      </c>
      <c r="Q15" s="35">
        <f t="shared" si="2"/>
        <v>18838.220000000038</v>
      </c>
      <c r="R15" s="129">
        <f t="shared" si="2"/>
        <v>0</v>
      </c>
      <c r="S15" s="35">
        <f t="shared" si="2"/>
        <v>60292</v>
      </c>
      <c r="T15" s="36">
        <f t="shared" si="2"/>
        <v>743.90000000002328</v>
      </c>
    </row>
    <row r="16" spans="1:20" x14ac:dyDescent="0.25">
      <c r="A16" s="37" t="s">
        <v>31</v>
      </c>
      <c r="B16" s="37" t="s">
        <v>32</v>
      </c>
      <c r="C16" s="38">
        <v>90</v>
      </c>
      <c r="D16" s="39"/>
      <c r="E16" s="40"/>
      <c r="F16" s="41"/>
      <c r="G16" s="41"/>
      <c r="H16" s="41"/>
      <c r="I16" s="41"/>
      <c r="J16" s="41"/>
      <c r="K16" s="41"/>
      <c r="L16" s="130"/>
      <c r="M16" s="43"/>
      <c r="N16" s="41"/>
      <c r="O16" s="42"/>
      <c r="P16" s="39"/>
      <c r="Q16" s="41"/>
      <c r="R16" s="130"/>
      <c r="S16" s="44"/>
      <c r="T16" s="42"/>
    </row>
    <row r="17" spans="1:20" x14ac:dyDescent="0.25">
      <c r="A17" s="15"/>
      <c r="B17" s="16"/>
      <c r="C17" s="38">
        <f>C16+1</f>
        <v>91</v>
      </c>
      <c r="D17" s="17"/>
      <c r="E17" s="18"/>
      <c r="F17" s="19"/>
      <c r="G17" s="19"/>
      <c r="H17" s="20"/>
      <c r="I17" s="20"/>
      <c r="J17" s="20"/>
      <c r="K17" s="20"/>
      <c r="L17" s="127"/>
      <c r="M17" s="22"/>
      <c r="N17" s="20"/>
      <c r="O17" s="21"/>
      <c r="P17" s="17"/>
      <c r="Q17" s="20"/>
      <c r="R17" s="127"/>
      <c r="S17" s="23"/>
      <c r="T17" s="21"/>
    </row>
    <row r="18" spans="1:20" x14ac:dyDescent="0.25">
      <c r="A18" s="15"/>
      <c r="B18" s="16"/>
      <c r="C18" s="38">
        <f t="shared" ref="C18:C26" si="3">C17+1</f>
        <v>92</v>
      </c>
      <c r="D18" s="17"/>
      <c r="E18" s="18"/>
      <c r="F18" s="19"/>
      <c r="G18" s="19"/>
      <c r="H18" s="20"/>
      <c r="I18" s="20"/>
      <c r="J18" s="20"/>
      <c r="K18" s="20"/>
      <c r="L18" s="127"/>
      <c r="M18" s="22"/>
      <c r="N18" s="20"/>
      <c r="O18" s="21"/>
      <c r="P18" s="17"/>
      <c r="Q18" s="20"/>
      <c r="R18" s="127"/>
      <c r="S18" s="23"/>
      <c r="T18" s="21"/>
    </row>
    <row r="19" spans="1:20" x14ac:dyDescent="0.25">
      <c r="A19" s="15"/>
      <c r="B19" s="16"/>
      <c r="C19" s="38">
        <f t="shared" si="3"/>
        <v>93</v>
      </c>
      <c r="D19" s="17"/>
      <c r="E19" s="18"/>
      <c r="F19" s="19"/>
      <c r="G19" s="19"/>
      <c r="H19" s="20"/>
      <c r="I19" s="20"/>
      <c r="J19" s="20"/>
      <c r="K19" s="20"/>
      <c r="L19" s="127"/>
      <c r="M19" s="22"/>
      <c r="N19" s="20"/>
      <c r="O19" s="21"/>
      <c r="P19" s="17"/>
      <c r="Q19" s="20"/>
      <c r="R19" s="127"/>
      <c r="S19" s="23"/>
      <c r="T19" s="21"/>
    </row>
    <row r="20" spans="1:20" x14ac:dyDescent="0.25">
      <c r="A20" s="15"/>
      <c r="B20" s="16"/>
      <c r="C20" s="38">
        <f t="shared" si="3"/>
        <v>94</v>
      </c>
      <c r="D20" s="17"/>
      <c r="E20" s="18"/>
      <c r="F20" s="19"/>
      <c r="G20" s="19"/>
      <c r="H20" s="20"/>
      <c r="I20" s="20"/>
      <c r="J20" s="20"/>
      <c r="K20" s="20"/>
      <c r="L20" s="127"/>
      <c r="M20" s="22"/>
      <c r="N20" s="20"/>
      <c r="O20" s="21"/>
      <c r="P20" s="17"/>
      <c r="Q20" s="20"/>
      <c r="R20" s="127"/>
      <c r="S20" s="23"/>
      <c r="T20" s="21"/>
    </row>
    <row r="21" spans="1:20" x14ac:dyDescent="0.25">
      <c r="A21" s="15"/>
      <c r="B21" s="16"/>
      <c r="C21" s="38">
        <f t="shared" si="3"/>
        <v>95</v>
      </c>
      <c r="D21" s="17"/>
      <c r="E21" s="18"/>
      <c r="F21" s="19"/>
      <c r="G21" s="19"/>
      <c r="H21" s="20"/>
      <c r="I21" s="20"/>
      <c r="J21" s="20"/>
      <c r="K21" s="20"/>
      <c r="L21" s="127"/>
      <c r="M21" s="22"/>
      <c r="N21" s="20"/>
      <c r="O21" s="21"/>
      <c r="P21" s="17"/>
      <c r="Q21" s="20"/>
      <c r="R21" s="127"/>
      <c r="S21" s="23"/>
      <c r="T21" s="21"/>
    </row>
    <row r="22" spans="1:20" x14ac:dyDescent="0.25">
      <c r="A22" s="15"/>
      <c r="B22" s="16"/>
      <c r="C22" s="38">
        <f t="shared" si="3"/>
        <v>96</v>
      </c>
      <c r="D22" s="17"/>
      <c r="E22" s="18"/>
      <c r="F22" s="19"/>
      <c r="G22" s="19"/>
      <c r="H22" s="20"/>
      <c r="I22" s="20"/>
      <c r="J22" s="20"/>
      <c r="K22" s="20"/>
      <c r="L22" s="127"/>
      <c r="M22" s="22"/>
      <c r="N22" s="20"/>
      <c r="O22" s="21"/>
      <c r="P22" s="17"/>
      <c r="Q22" s="20"/>
      <c r="R22" s="127"/>
      <c r="S22" s="23"/>
      <c r="T22" s="21"/>
    </row>
    <row r="23" spans="1:20" x14ac:dyDescent="0.25">
      <c r="A23" s="15"/>
      <c r="B23" s="16"/>
      <c r="C23" s="38">
        <f t="shared" si="3"/>
        <v>97</v>
      </c>
      <c r="D23" s="17"/>
      <c r="E23" s="18"/>
      <c r="F23" s="19"/>
      <c r="G23" s="19"/>
      <c r="H23" s="20"/>
      <c r="I23" s="20"/>
      <c r="J23" s="20"/>
      <c r="K23" s="20"/>
      <c r="L23" s="127"/>
      <c r="M23" s="22"/>
      <c r="N23" s="20"/>
      <c r="O23" s="21"/>
      <c r="P23" s="17"/>
      <c r="Q23" s="20"/>
      <c r="R23" s="127"/>
      <c r="S23" s="23"/>
      <c r="T23" s="21"/>
    </row>
    <row r="24" spans="1:20" x14ac:dyDescent="0.25">
      <c r="A24" s="15"/>
      <c r="B24" s="16"/>
      <c r="C24" s="38">
        <f t="shared" si="3"/>
        <v>98</v>
      </c>
      <c r="D24" s="17"/>
      <c r="E24" s="18"/>
      <c r="F24" s="19"/>
      <c r="G24" s="19"/>
      <c r="H24" s="20"/>
      <c r="I24" s="20"/>
      <c r="J24" s="20"/>
      <c r="K24" s="20"/>
      <c r="L24" s="127"/>
      <c r="M24" s="22"/>
      <c r="N24" s="20"/>
      <c r="O24" s="21"/>
      <c r="P24" s="17"/>
      <c r="Q24" s="20"/>
      <c r="R24" s="127"/>
      <c r="S24" s="23"/>
      <c r="T24" s="21"/>
    </row>
    <row r="25" spans="1:20" x14ac:dyDescent="0.25">
      <c r="A25" s="15"/>
      <c r="B25" s="16"/>
      <c r="C25" s="38">
        <f t="shared" si="3"/>
        <v>99</v>
      </c>
      <c r="D25" s="17"/>
      <c r="E25" s="18"/>
      <c r="F25" s="19"/>
      <c r="G25" s="19"/>
      <c r="H25" s="20"/>
      <c r="I25" s="20"/>
      <c r="J25" s="20"/>
      <c r="K25" s="20"/>
      <c r="L25" s="127"/>
      <c r="M25" s="22"/>
      <c r="N25" s="20"/>
      <c r="O25" s="21"/>
      <c r="P25" s="17"/>
      <c r="Q25" s="20"/>
      <c r="R25" s="127"/>
      <c r="S25" s="23"/>
      <c r="T25" s="21"/>
    </row>
    <row r="26" spans="1:20" ht="15.75" thickBot="1" x14ac:dyDescent="0.3">
      <c r="A26" s="70"/>
      <c r="B26" s="71"/>
      <c r="C26" s="38">
        <f t="shared" si="3"/>
        <v>100</v>
      </c>
      <c r="D26" s="26"/>
      <c r="E26" s="27"/>
      <c r="F26" s="28"/>
      <c r="G26" s="28"/>
      <c r="H26" s="29"/>
      <c r="I26" s="29"/>
      <c r="J26" s="29"/>
      <c r="K26" s="29"/>
      <c r="L26" s="128"/>
      <c r="M26" s="31"/>
      <c r="N26" s="29"/>
      <c r="O26" s="30"/>
      <c r="P26" s="26"/>
      <c r="Q26" s="29"/>
      <c r="R26" s="128"/>
      <c r="S26" s="32"/>
      <c r="T26" s="30"/>
    </row>
    <row r="27" spans="1:20" ht="15.75" thickBot="1" x14ac:dyDescent="0.3">
      <c r="A27" s="148"/>
      <c r="B27" s="149"/>
      <c r="C27" s="47"/>
      <c r="D27" s="48">
        <f>SUM(D16:D26)</f>
        <v>0</v>
      </c>
      <c r="E27" s="48">
        <f t="shared" ref="E27:T27" si="4">SUM(E16:E26)</f>
        <v>0</v>
      </c>
      <c r="F27" s="49">
        <f t="shared" si="4"/>
        <v>0</v>
      </c>
      <c r="G27" s="49">
        <f t="shared" si="4"/>
        <v>0</v>
      </c>
      <c r="H27" s="49">
        <f t="shared" si="4"/>
        <v>0</v>
      </c>
      <c r="I27" s="49">
        <f t="shared" si="4"/>
        <v>0</v>
      </c>
      <c r="J27" s="49">
        <f t="shared" si="4"/>
        <v>0</v>
      </c>
      <c r="K27" s="49">
        <f t="shared" si="4"/>
        <v>0</v>
      </c>
      <c r="L27" s="131">
        <f t="shared" si="4"/>
        <v>0</v>
      </c>
      <c r="M27" s="132">
        <f t="shared" si="4"/>
        <v>0</v>
      </c>
      <c r="N27" s="49">
        <f t="shared" si="4"/>
        <v>0</v>
      </c>
      <c r="O27" s="133">
        <f t="shared" si="4"/>
        <v>0</v>
      </c>
      <c r="P27" s="48">
        <f t="shared" si="4"/>
        <v>0</v>
      </c>
      <c r="Q27" s="49">
        <f t="shared" si="4"/>
        <v>0</v>
      </c>
      <c r="R27" s="131">
        <f t="shared" si="4"/>
        <v>0</v>
      </c>
      <c r="S27" s="134">
        <f t="shared" si="4"/>
        <v>0</v>
      </c>
      <c r="T27" s="133">
        <f t="shared" si="4"/>
        <v>0</v>
      </c>
    </row>
    <row r="28" spans="1:20" x14ac:dyDescent="0.25">
      <c r="A28" s="150" t="s">
        <v>33</v>
      </c>
      <c r="B28" s="151"/>
      <c r="C28" s="50">
        <v>252</v>
      </c>
      <c r="D28" s="51"/>
      <c r="E28" s="52"/>
      <c r="F28" s="53"/>
      <c r="G28" s="53"/>
      <c r="H28" s="53"/>
      <c r="I28" s="53"/>
      <c r="J28" s="53"/>
      <c r="K28" s="53"/>
      <c r="L28" s="135"/>
      <c r="M28" s="55"/>
      <c r="N28" s="53"/>
      <c r="O28" s="54"/>
      <c r="P28" s="51"/>
      <c r="Q28" s="53"/>
      <c r="R28" s="135"/>
      <c r="S28" s="56"/>
      <c r="T28" s="54"/>
    </row>
    <row r="29" spans="1:20" x14ac:dyDescent="0.25">
      <c r="A29" s="15"/>
      <c r="B29" s="16"/>
      <c r="C29" s="57">
        <f>C28+1</f>
        <v>253</v>
      </c>
      <c r="D29" s="17"/>
      <c r="E29" s="18"/>
      <c r="F29" s="19"/>
      <c r="G29" s="19"/>
      <c r="H29" s="20"/>
      <c r="I29" s="20"/>
      <c r="J29" s="20"/>
      <c r="K29" s="20"/>
      <c r="L29" s="127"/>
      <c r="M29" s="22"/>
      <c r="N29" s="20"/>
      <c r="O29" s="21"/>
      <c r="P29" s="17"/>
      <c r="Q29" s="20"/>
      <c r="R29" s="127"/>
      <c r="S29" s="23"/>
      <c r="T29" s="21"/>
    </row>
    <row r="30" spans="1:20" x14ac:dyDescent="0.25">
      <c r="A30" s="15"/>
      <c r="B30" s="16"/>
      <c r="C30" s="57">
        <f t="shared" ref="C30:C37" si="5">C29+1</f>
        <v>254</v>
      </c>
      <c r="D30" s="17"/>
      <c r="E30" s="18"/>
      <c r="F30" s="19"/>
      <c r="G30" s="19"/>
      <c r="H30" s="20"/>
      <c r="I30" s="20"/>
      <c r="J30" s="20"/>
      <c r="K30" s="20"/>
      <c r="L30" s="127"/>
      <c r="M30" s="22"/>
      <c r="N30" s="20"/>
      <c r="O30" s="21"/>
      <c r="P30" s="17"/>
      <c r="Q30" s="20"/>
      <c r="R30" s="127"/>
      <c r="S30" s="23"/>
      <c r="T30" s="21"/>
    </row>
    <row r="31" spans="1:20" x14ac:dyDescent="0.25">
      <c r="A31" s="15"/>
      <c r="B31" s="16"/>
      <c r="C31" s="57">
        <f t="shared" si="5"/>
        <v>255</v>
      </c>
      <c r="D31" s="17"/>
      <c r="E31" s="18"/>
      <c r="F31" s="19"/>
      <c r="G31" s="19"/>
      <c r="H31" s="20"/>
      <c r="I31" s="20"/>
      <c r="J31" s="20"/>
      <c r="K31" s="20"/>
      <c r="L31" s="127"/>
      <c r="M31" s="22"/>
      <c r="N31" s="20"/>
      <c r="O31" s="21"/>
      <c r="P31" s="17"/>
      <c r="Q31" s="20"/>
      <c r="R31" s="127"/>
      <c r="S31" s="23"/>
      <c r="T31" s="21"/>
    </row>
    <row r="32" spans="1:20" x14ac:dyDescent="0.25">
      <c r="A32" s="15"/>
      <c r="B32" s="16"/>
      <c r="C32" s="57">
        <f t="shared" si="5"/>
        <v>256</v>
      </c>
      <c r="D32" s="17"/>
      <c r="E32" s="18"/>
      <c r="F32" s="19"/>
      <c r="G32" s="19"/>
      <c r="H32" s="20"/>
      <c r="I32" s="20"/>
      <c r="J32" s="20"/>
      <c r="K32" s="20"/>
      <c r="L32" s="127"/>
      <c r="M32" s="22"/>
      <c r="N32" s="20"/>
      <c r="O32" s="21"/>
      <c r="P32" s="17"/>
      <c r="Q32" s="20"/>
      <c r="R32" s="127"/>
      <c r="S32" s="23"/>
      <c r="T32" s="21"/>
    </row>
    <row r="33" spans="1:20" x14ac:dyDescent="0.25">
      <c r="A33" s="15"/>
      <c r="B33" s="16"/>
      <c r="C33" s="57">
        <f t="shared" si="5"/>
        <v>257</v>
      </c>
      <c r="D33" s="17"/>
      <c r="E33" s="18"/>
      <c r="F33" s="19"/>
      <c r="G33" s="19"/>
      <c r="H33" s="20"/>
      <c r="I33" s="20"/>
      <c r="J33" s="20"/>
      <c r="K33" s="20"/>
      <c r="L33" s="127"/>
      <c r="M33" s="22"/>
      <c r="N33" s="20"/>
      <c r="O33" s="21"/>
      <c r="P33" s="17"/>
      <c r="Q33" s="20"/>
      <c r="R33" s="127"/>
      <c r="S33" s="23"/>
      <c r="T33" s="21"/>
    </row>
    <row r="34" spans="1:20" x14ac:dyDescent="0.25">
      <c r="A34" s="15"/>
      <c r="B34" s="16"/>
      <c r="C34" s="57">
        <f t="shared" si="5"/>
        <v>258</v>
      </c>
      <c r="D34" s="17"/>
      <c r="E34" s="18"/>
      <c r="F34" s="19"/>
      <c r="G34" s="19"/>
      <c r="H34" s="20"/>
      <c r="I34" s="20"/>
      <c r="J34" s="20"/>
      <c r="K34" s="20"/>
      <c r="L34" s="127"/>
      <c r="M34" s="22"/>
      <c r="N34" s="20"/>
      <c r="O34" s="21"/>
      <c r="P34" s="17"/>
      <c r="Q34" s="20"/>
      <c r="R34" s="127"/>
      <c r="S34" s="23"/>
      <c r="T34" s="21"/>
    </row>
    <row r="35" spans="1:20" x14ac:dyDescent="0.25">
      <c r="A35" s="15"/>
      <c r="B35" s="16"/>
      <c r="C35" s="57">
        <f t="shared" si="5"/>
        <v>259</v>
      </c>
      <c r="D35" s="17"/>
      <c r="E35" s="18"/>
      <c r="F35" s="19"/>
      <c r="G35" s="19"/>
      <c r="H35" s="20"/>
      <c r="I35" s="20"/>
      <c r="J35" s="20"/>
      <c r="K35" s="20"/>
      <c r="L35" s="127"/>
      <c r="M35" s="22"/>
      <c r="N35" s="20"/>
      <c r="O35" s="21"/>
      <c r="P35" s="17"/>
      <c r="Q35" s="20"/>
      <c r="R35" s="127"/>
      <c r="S35" s="23"/>
      <c r="T35" s="21"/>
    </row>
    <row r="36" spans="1:20" x14ac:dyDescent="0.25">
      <c r="A36" s="15"/>
      <c r="B36" s="16"/>
      <c r="C36" s="57">
        <f t="shared" si="5"/>
        <v>260</v>
      </c>
      <c r="D36" s="17"/>
      <c r="E36" s="18"/>
      <c r="F36" s="19"/>
      <c r="G36" s="19"/>
      <c r="H36" s="20"/>
      <c r="I36" s="20"/>
      <c r="J36" s="20"/>
      <c r="K36" s="20"/>
      <c r="L36" s="127"/>
      <c r="M36" s="22"/>
      <c r="N36" s="20"/>
      <c r="O36" s="21"/>
      <c r="P36" s="17"/>
      <c r="Q36" s="20"/>
      <c r="R36" s="127"/>
      <c r="S36" s="23"/>
      <c r="T36" s="21"/>
    </row>
    <row r="37" spans="1:20" x14ac:dyDescent="0.25">
      <c r="A37" s="15"/>
      <c r="B37" s="16"/>
      <c r="C37" s="57">
        <f t="shared" si="5"/>
        <v>261</v>
      </c>
      <c r="D37" s="17"/>
      <c r="E37" s="18"/>
      <c r="F37" s="19"/>
      <c r="G37" s="19"/>
      <c r="H37" s="20"/>
      <c r="I37" s="20"/>
      <c r="J37" s="20"/>
      <c r="K37" s="20"/>
      <c r="L37" s="127"/>
      <c r="M37" s="22"/>
      <c r="N37" s="20"/>
      <c r="O37" s="21"/>
      <c r="P37" s="17"/>
      <c r="Q37" s="20"/>
      <c r="R37" s="127"/>
      <c r="S37" s="23"/>
      <c r="T37" s="21"/>
    </row>
    <row r="38" spans="1:20" x14ac:dyDescent="0.25">
      <c r="A38" s="58"/>
      <c r="B38" s="59"/>
      <c r="C38" s="57"/>
      <c r="D38" s="60">
        <f>SUM(D28:D37)</f>
        <v>0</v>
      </c>
      <c r="E38" s="60">
        <f t="shared" ref="E38:T38" si="6">SUM(E28:E37)</f>
        <v>0</v>
      </c>
      <c r="F38" s="61">
        <f t="shared" si="6"/>
        <v>0</v>
      </c>
      <c r="G38" s="61">
        <f t="shared" si="6"/>
        <v>0</v>
      </c>
      <c r="H38" s="61">
        <f t="shared" si="6"/>
        <v>0</v>
      </c>
      <c r="I38" s="61">
        <f t="shared" si="6"/>
        <v>0</v>
      </c>
      <c r="J38" s="61">
        <f t="shared" si="6"/>
        <v>0</v>
      </c>
      <c r="K38" s="61">
        <f t="shared" si="6"/>
        <v>0</v>
      </c>
      <c r="L38" s="136">
        <f t="shared" si="6"/>
        <v>0</v>
      </c>
      <c r="M38" s="137">
        <f t="shared" si="6"/>
        <v>0</v>
      </c>
      <c r="N38" s="61">
        <f t="shared" si="6"/>
        <v>0</v>
      </c>
      <c r="O38" s="138">
        <f t="shared" si="6"/>
        <v>0</v>
      </c>
      <c r="P38" s="60">
        <f t="shared" si="6"/>
        <v>0</v>
      </c>
      <c r="Q38" s="61">
        <f t="shared" si="6"/>
        <v>0</v>
      </c>
      <c r="R38" s="136">
        <f t="shared" si="6"/>
        <v>0</v>
      </c>
      <c r="S38" s="139">
        <f t="shared" si="6"/>
        <v>0</v>
      </c>
      <c r="T38" s="138">
        <f t="shared" si="6"/>
        <v>0</v>
      </c>
    </row>
    <row r="39" spans="1:20" ht="15.75" thickBot="1" x14ac:dyDescent="0.3">
      <c r="A39" s="62" t="s">
        <v>36</v>
      </c>
      <c r="B39" s="63">
        <f>D39+E39+F39*5+G39*3.5+M39+P39</f>
        <v>27466.16</v>
      </c>
      <c r="C39" s="64" t="s">
        <v>37</v>
      </c>
      <c r="D39" s="65">
        <f>D15+D27-D38</f>
        <v>1317</v>
      </c>
      <c r="E39" s="65">
        <f t="shared" ref="E39:T39" si="7">E15+E27-E38</f>
        <v>16429</v>
      </c>
      <c r="F39" s="66">
        <f t="shared" si="7"/>
        <v>3.2000000000152795E-2</v>
      </c>
      <c r="G39" s="66">
        <f t="shared" si="7"/>
        <v>0</v>
      </c>
      <c r="H39" s="66">
        <f t="shared" si="7"/>
        <v>-1714.9599999999782</v>
      </c>
      <c r="I39" s="66">
        <f t="shared" si="7"/>
        <v>5738.2989999999991</v>
      </c>
      <c r="J39" s="66">
        <f t="shared" si="7"/>
        <v>408.14999999999634</v>
      </c>
      <c r="K39" s="66">
        <f t="shared" si="7"/>
        <v>1</v>
      </c>
      <c r="L39" s="140">
        <f t="shared" si="7"/>
        <v>8035.9500000000116</v>
      </c>
      <c r="M39" s="141">
        <f t="shared" si="7"/>
        <v>10156</v>
      </c>
      <c r="N39" s="66">
        <f t="shared" si="7"/>
        <v>-118645.79000000018</v>
      </c>
      <c r="O39" s="142">
        <f t="shared" si="7"/>
        <v>0</v>
      </c>
      <c r="P39" s="65">
        <f t="shared" si="7"/>
        <v>-436</v>
      </c>
      <c r="Q39" s="66">
        <f t="shared" si="7"/>
        <v>18838.220000000038</v>
      </c>
      <c r="R39" s="140">
        <f t="shared" si="7"/>
        <v>0</v>
      </c>
      <c r="S39" s="143">
        <f t="shared" si="7"/>
        <v>60292</v>
      </c>
      <c r="T39" s="142">
        <f t="shared" si="7"/>
        <v>743.90000000002328</v>
      </c>
    </row>
  </sheetData>
  <mergeCells count="12">
    <mergeCell ref="S2:T2"/>
    <mergeCell ref="A15:B15"/>
    <mergeCell ref="A27:B27"/>
    <mergeCell ref="A28:B28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T38"/>
  <sheetViews>
    <sheetView rightToLeft="1" workbookViewId="0">
      <selection activeCell="A7" sqref="A7"/>
    </sheetView>
  </sheetViews>
  <sheetFormatPr defaultRowHeight="15" x14ac:dyDescent="0.25"/>
  <cols>
    <col min="1" max="1" width="26.28515625" customWidth="1"/>
    <col min="2" max="2" width="30.42578125" bestFit="1" customWidth="1"/>
    <col min="3" max="3" width="6.7109375" customWidth="1"/>
    <col min="4" max="5" width="9" style="67"/>
    <col min="8" max="8" width="9.42578125" bestFit="1" customWidth="1"/>
    <col min="13" max="13" width="9.5703125" style="67" bestFit="1" customWidth="1"/>
    <col min="14" max="14" width="9.85546875" bestFit="1" customWidth="1"/>
    <col min="16" max="16" width="9.5703125" style="67" bestFit="1" customWidth="1"/>
  </cols>
  <sheetData>
    <row r="1" spans="1:20" x14ac:dyDescent="0.25">
      <c r="A1" s="1">
        <v>17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266</v>
      </c>
      <c r="D4" s="12">
        <f>'[1]16'!D39</f>
        <v>1317</v>
      </c>
      <c r="E4" s="12">
        <f>'[1]16'!E39</f>
        <v>16429</v>
      </c>
      <c r="F4" s="69">
        <f>'[1]16'!F39</f>
        <v>3.2000000000152795E-2</v>
      </c>
      <c r="G4" s="69">
        <f>'[1]16'!G39</f>
        <v>0</v>
      </c>
      <c r="H4" s="69">
        <f>'[1]16'!H39</f>
        <v>-1714.9599999999782</v>
      </c>
      <c r="I4" s="69">
        <f>'[1]16'!I39</f>
        <v>5738.2989999999991</v>
      </c>
      <c r="J4" s="69">
        <f>'[1]16'!J39</f>
        <v>408.14999999999634</v>
      </c>
      <c r="K4" s="69">
        <f>'[1]16'!K39</f>
        <v>1</v>
      </c>
      <c r="L4" s="69">
        <f>'[1]16'!L39</f>
        <v>8035.9500000000116</v>
      </c>
      <c r="M4" s="12">
        <f>'[1]16'!M39</f>
        <v>10156</v>
      </c>
      <c r="N4" s="69">
        <f>'[1]16'!N39</f>
        <v>-118645.79000000018</v>
      </c>
      <c r="O4" s="69">
        <f>'[1]16'!O39</f>
        <v>0</v>
      </c>
      <c r="P4" s="12">
        <f>'[1]16'!P39</f>
        <v>-436</v>
      </c>
      <c r="Q4" s="69">
        <f>'[1]16'!Q39</f>
        <v>18838.220000000038</v>
      </c>
      <c r="R4" s="69">
        <f>'[1]16'!R39</f>
        <v>0</v>
      </c>
      <c r="S4" s="69">
        <f>'[1]16'!S39</f>
        <v>60292</v>
      </c>
      <c r="T4" s="69">
        <f>'[1]16'!T39</f>
        <v>743.90000000002328</v>
      </c>
    </row>
    <row r="5" spans="1:20" x14ac:dyDescent="0.25">
      <c r="A5" s="15"/>
      <c r="B5" s="16" t="s">
        <v>40</v>
      </c>
      <c r="C5" s="6">
        <f>C4+1</f>
        <v>267</v>
      </c>
      <c r="D5" s="17"/>
      <c r="E5" s="18"/>
      <c r="F5" s="19"/>
      <c r="G5" s="19"/>
      <c r="H5" s="20"/>
      <c r="I5" s="20"/>
      <c r="J5" s="20"/>
      <c r="K5" s="20"/>
      <c r="L5" s="21"/>
      <c r="M5" s="22">
        <v>4440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41</v>
      </c>
      <c r="C6" s="6">
        <f t="shared" ref="C6:C13" si="0">C5+1</f>
        <v>268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940</v>
      </c>
      <c r="Q6" s="20"/>
      <c r="R6" s="21"/>
      <c r="S6" s="23"/>
      <c r="T6" s="21"/>
    </row>
    <row r="7" spans="1:20" x14ac:dyDescent="0.25">
      <c r="A7" s="15" t="s">
        <v>122</v>
      </c>
      <c r="B7" s="16" t="s">
        <v>123</v>
      </c>
      <c r="C7" s="6">
        <f t="shared" si="0"/>
        <v>269</v>
      </c>
      <c r="D7" s="17"/>
      <c r="E7" s="18">
        <v>1630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 t="s">
        <v>164</v>
      </c>
      <c r="B8" s="16" t="s">
        <v>39</v>
      </c>
      <c r="C8" s="6">
        <f t="shared" si="0"/>
        <v>270</v>
      </c>
      <c r="D8" s="17"/>
      <c r="E8" s="18"/>
      <c r="F8" s="19"/>
      <c r="G8" s="19"/>
      <c r="H8" s="20">
        <v>1000</v>
      </c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165</v>
      </c>
      <c r="B9" s="16" t="s">
        <v>39</v>
      </c>
      <c r="C9" s="6">
        <f t="shared" si="0"/>
        <v>271</v>
      </c>
      <c r="D9" s="17"/>
      <c r="E9" s="18"/>
      <c r="F9" s="19"/>
      <c r="G9" s="19"/>
      <c r="H9" s="20">
        <v>6100</v>
      </c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166</v>
      </c>
      <c r="B10" s="16" t="s">
        <v>167</v>
      </c>
      <c r="C10" s="6">
        <f t="shared" si="0"/>
        <v>272</v>
      </c>
      <c r="D10" s="17"/>
      <c r="E10" s="18">
        <v>300</v>
      </c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273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274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275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1317</v>
      </c>
      <c r="E14" s="34">
        <f t="shared" ref="E14:M14" si="1">SUM(E4:E13)</f>
        <v>18359</v>
      </c>
      <c r="F14" s="35">
        <f t="shared" si="1"/>
        <v>3.2000000000152795E-2</v>
      </c>
      <c r="G14" s="35">
        <f t="shared" si="1"/>
        <v>0</v>
      </c>
      <c r="H14" s="35">
        <f t="shared" si="1"/>
        <v>5385.0400000000218</v>
      </c>
      <c r="I14" s="35">
        <f t="shared" si="1"/>
        <v>5738.2989999999991</v>
      </c>
      <c r="J14" s="35">
        <f t="shared" si="1"/>
        <v>408.14999999999634</v>
      </c>
      <c r="K14" s="35">
        <f t="shared" si="1"/>
        <v>1</v>
      </c>
      <c r="L14" s="36">
        <f t="shared" si="1"/>
        <v>8035.9500000000116</v>
      </c>
      <c r="M14" s="34">
        <f t="shared" si="1"/>
        <v>14596</v>
      </c>
      <c r="N14" s="35">
        <f>SUM(N4:N13)</f>
        <v>-118645.79000000018</v>
      </c>
      <c r="O14" s="35">
        <f t="shared" ref="O14:T14" si="2">SUM(O4:O13)</f>
        <v>0</v>
      </c>
      <c r="P14" s="34">
        <f t="shared" si="2"/>
        <v>504</v>
      </c>
      <c r="Q14" s="35">
        <f t="shared" si="2"/>
        <v>18838.220000000038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90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91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 t="s">
        <v>23</v>
      </c>
      <c r="B17" s="16" t="s">
        <v>168</v>
      </c>
      <c r="C17" s="38">
        <f t="shared" ref="C17:C25" si="3">C16+1</f>
        <v>92</v>
      </c>
      <c r="D17" s="17"/>
      <c r="E17" s="18"/>
      <c r="F17" s="19"/>
      <c r="G17" s="19"/>
      <c r="H17" s="20"/>
      <c r="I17" s="20"/>
      <c r="J17" s="20">
        <v>2200</v>
      </c>
      <c r="K17" s="20"/>
      <c r="L17" s="21"/>
      <c r="M17" s="22"/>
      <c r="N17" s="20"/>
      <c r="O17" s="21"/>
      <c r="P17" s="22"/>
      <c r="Q17" s="20">
        <v>-8136.02</v>
      </c>
      <c r="R17" s="21"/>
      <c r="S17" s="23"/>
      <c r="T17" s="21"/>
    </row>
    <row r="18" spans="1:20" x14ac:dyDescent="0.25">
      <c r="A18" s="15"/>
      <c r="B18" s="16"/>
      <c r="C18" s="38">
        <f t="shared" si="3"/>
        <v>93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 t="s">
        <v>169</v>
      </c>
      <c r="B19" s="16" t="s">
        <v>170</v>
      </c>
      <c r="C19" s="38">
        <f t="shared" si="3"/>
        <v>94</v>
      </c>
      <c r="D19" s="17"/>
      <c r="E19" s="18">
        <v>-2000</v>
      </c>
      <c r="F19" s="19"/>
      <c r="G19" s="19"/>
      <c r="H19" s="20">
        <v>2000</v>
      </c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 t="s">
        <v>19</v>
      </c>
      <c r="B20" s="16" t="s">
        <v>108</v>
      </c>
      <c r="C20" s="38">
        <f t="shared" si="3"/>
        <v>95</v>
      </c>
      <c r="D20" s="17"/>
      <c r="E20" s="18"/>
      <c r="F20" s="19"/>
      <c r="G20" s="19"/>
      <c r="H20" s="20"/>
      <c r="I20" s="20"/>
      <c r="J20" s="20"/>
      <c r="K20" s="20"/>
      <c r="L20" s="21"/>
      <c r="M20" s="22">
        <v>-23600</v>
      </c>
      <c r="N20" s="20">
        <v>23600</v>
      </c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96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97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98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99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100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-2000</v>
      </c>
      <c r="F26" s="49">
        <f t="shared" si="4"/>
        <v>0</v>
      </c>
      <c r="G26" s="49">
        <f t="shared" si="4"/>
        <v>0</v>
      </c>
      <c r="H26" s="49">
        <f t="shared" si="4"/>
        <v>2000</v>
      </c>
      <c r="I26" s="49">
        <f t="shared" si="4"/>
        <v>0</v>
      </c>
      <c r="J26" s="49">
        <f t="shared" si="4"/>
        <v>2200</v>
      </c>
      <c r="K26" s="49">
        <f t="shared" si="4"/>
        <v>0</v>
      </c>
      <c r="L26" s="49">
        <f t="shared" si="4"/>
        <v>0</v>
      </c>
      <c r="M26" s="48">
        <f t="shared" si="4"/>
        <v>-23600</v>
      </c>
      <c r="N26" s="49">
        <f t="shared" si="4"/>
        <v>23600</v>
      </c>
      <c r="O26" s="49">
        <f t="shared" si="4"/>
        <v>0</v>
      </c>
      <c r="P26" s="48">
        <f t="shared" si="4"/>
        <v>0</v>
      </c>
      <c r="Q26" s="49">
        <f t="shared" si="4"/>
        <v>-8136.02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252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171</v>
      </c>
      <c r="B28" s="16" t="s">
        <v>172</v>
      </c>
      <c r="C28" s="57">
        <f>C27+1</f>
        <v>253</v>
      </c>
      <c r="D28" s="17">
        <v>700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173</v>
      </c>
      <c r="B29" s="16" t="s">
        <v>174</v>
      </c>
      <c r="C29" s="57">
        <f t="shared" ref="C29:C36" si="5">C28+1</f>
        <v>254</v>
      </c>
      <c r="D29" s="17">
        <v>100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139</v>
      </c>
      <c r="B30" s="16" t="s">
        <v>175</v>
      </c>
      <c r="C30" s="57">
        <f t="shared" si="5"/>
        <v>255</v>
      </c>
      <c r="D30" s="17">
        <v>500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176</v>
      </c>
      <c r="B31" s="16" t="s">
        <v>177</v>
      </c>
      <c r="C31" s="57">
        <f t="shared" si="5"/>
        <v>256</v>
      </c>
      <c r="D31" s="17"/>
      <c r="E31" s="18"/>
      <c r="F31" s="19"/>
      <c r="G31" s="19"/>
      <c r="H31" s="20">
        <v>2400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73"/>
      <c r="B32" s="74"/>
      <c r="C32" s="57">
        <f t="shared" si="5"/>
        <v>257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73"/>
      <c r="B33" s="74"/>
      <c r="C33" s="57">
        <f t="shared" si="5"/>
        <v>258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73"/>
      <c r="B34" s="74"/>
      <c r="C34" s="57">
        <f t="shared" si="5"/>
        <v>259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260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261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1300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2400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0">
        <f t="shared" si="6"/>
        <v>0</v>
      </c>
      <c r="N37" s="61">
        <f t="shared" si="6"/>
        <v>0</v>
      </c>
      <c r="O37" s="61">
        <f t="shared" si="6"/>
        <v>0</v>
      </c>
      <c r="P37" s="60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7876.16</v>
      </c>
      <c r="C38" s="64" t="s">
        <v>37</v>
      </c>
      <c r="D38" s="65">
        <f>D14+D26-D37</f>
        <v>17</v>
      </c>
      <c r="E38" s="65">
        <f t="shared" ref="E38:T38" si="7">E14+E26-E37</f>
        <v>16359</v>
      </c>
      <c r="F38" s="66">
        <f t="shared" si="7"/>
        <v>3.2000000000152795E-2</v>
      </c>
      <c r="G38" s="66">
        <f t="shared" si="7"/>
        <v>0</v>
      </c>
      <c r="H38" s="66">
        <f t="shared" si="7"/>
        <v>4985.0400000000218</v>
      </c>
      <c r="I38" s="66">
        <f t="shared" si="7"/>
        <v>5738.2989999999991</v>
      </c>
      <c r="J38" s="66">
        <f t="shared" si="7"/>
        <v>2608.1499999999965</v>
      </c>
      <c r="K38" s="66">
        <f t="shared" si="7"/>
        <v>1</v>
      </c>
      <c r="L38" s="66">
        <f t="shared" si="7"/>
        <v>8035.9500000000116</v>
      </c>
      <c r="M38" s="65">
        <f t="shared" si="7"/>
        <v>-9004</v>
      </c>
      <c r="N38" s="66">
        <f t="shared" si="7"/>
        <v>-95045.790000000183</v>
      </c>
      <c r="O38" s="66">
        <f t="shared" si="7"/>
        <v>0</v>
      </c>
      <c r="P38" s="65">
        <f t="shared" si="7"/>
        <v>504</v>
      </c>
      <c r="Q38" s="66">
        <f t="shared" si="7"/>
        <v>10702.200000000037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T38"/>
  <sheetViews>
    <sheetView rightToLeft="1" workbookViewId="0">
      <selection activeCell="L36" sqref="L36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7"/>
    <col min="8" max="8" width="9.42578125" bestFit="1" customWidth="1"/>
    <col min="13" max="13" width="9.5703125" style="67" bestFit="1" customWidth="1"/>
    <col min="14" max="14" width="9.85546875" bestFit="1" customWidth="1"/>
    <col min="16" max="16" width="9.5703125" style="67" bestFit="1" customWidth="1"/>
  </cols>
  <sheetData>
    <row r="1" spans="1:20" x14ac:dyDescent="0.25">
      <c r="A1" s="1">
        <v>18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272</v>
      </c>
      <c r="D4" s="12">
        <f>'[1]17'!D38</f>
        <v>17</v>
      </c>
      <c r="E4" s="12">
        <f>'[1]17'!E38</f>
        <v>16359</v>
      </c>
      <c r="F4" s="69">
        <f>'[1]17'!F38</f>
        <v>3.2000000000152795E-2</v>
      </c>
      <c r="G4" s="69">
        <f>'[1]17'!G38</f>
        <v>0</v>
      </c>
      <c r="H4" s="69">
        <f>'[1]17'!H38</f>
        <v>4985.0400000000218</v>
      </c>
      <c r="I4" s="69">
        <f>'[1]17'!I38</f>
        <v>5738.2989999999991</v>
      </c>
      <c r="J4" s="69">
        <f>'[1]17'!J38</f>
        <v>2608.1499999999965</v>
      </c>
      <c r="K4" s="69">
        <f>'[1]17'!K38</f>
        <v>1</v>
      </c>
      <c r="L4" s="69">
        <f>'[1]17'!L38</f>
        <v>8035.9500000000116</v>
      </c>
      <c r="M4" s="12">
        <f>'[1]17'!M38</f>
        <v>-9004</v>
      </c>
      <c r="N4" s="69">
        <f>'[1]17'!N38</f>
        <v>-95045.790000000183</v>
      </c>
      <c r="O4" s="69">
        <f>'[1]17'!O38</f>
        <v>0</v>
      </c>
      <c r="P4" s="12">
        <f>'[1]17'!P38</f>
        <v>504</v>
      </c>
      <c r="Q4" s="69">
        <f>'[1]17'!Q38</f>
        <v>10702.200000000037</v>
      </c>
      <c r="R4" s="69">
        <f>'[1]17'!R38</f>
        <v>0</v>
      </c>
      <c r="S4" s="69">
        <f>'[1]17'!S38</f>
        <v>60292</v>
      </c>
      <c r="T4" s="69">
        <f>'[1]17'!T38</f>
        <v>743.90000000002328</v>
      </c>
    </row>
    <row r="5" spans="1:20" x14ac:dyDescent="0.25">
      <c r="A5" s="15"/>
      <c r="B5" s="16" t="s">
        <v>40</v>
      </c>
      <c r="C5" s="6">
        <f>C4+1</f>
        <v>273</v>
      </c>
      <c r="D5" s="17"/>
      <c r="E5" s="18"/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41</v>
      </c>
      <c r="C6" s="6">
        <f t="shared" ref="C6:C13" si="0">C5+1</f>
        <v>274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 t="s">
        <v>178</v>
      </c>
      <c r="B7" s="16" t="s">
        <v>167</v>
      </c>
      <c r="C7" s="6">
        <f t="shared" si="0"/>
        <v>275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 t="s">
        <v>179</v>
      </c>
      <c r="B8" s="16" t="s">
        <v>180</v>
      </c>
      <c r="C8" s="6">
        <f t="shared" si="0"/>
        <v>276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42</v>
      </c>
      <c r="B9" s="16" t="s">
        <v>30</v>
      </c>
      <c r="C9" s="6">
        <f t="shared" si="0"/>
        <v>277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181</v>
      </c>
      <c r="B10" s="16" t="s">
        <v>40</v>
      </c>
      <c r="C10" s="6">
        <f t="shared" si="0"/>
        <v>278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279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280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281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17</v>
      </c>
      <c r="E14" s="34">
        <f t="shared" ref="E14:M14" si="1">SUM(E4:E13)</f>
        <v>16359</v>
      </c>
      <c r="F14" s="35">
        <f t="shared" si="1"/>
        <v>3.2000000000152795E-2</v>
      </c>
      <c r="G14" s="35">
        <f t="shared" si="1"/>
        <v>0</v>
      </c>
      <c r="H14" s="35">
        <f t="shared" si="1"/>
        <v>4985.0400000000218</v>
      </c>
      <c r="I14" s="35">
        <f t="shared" si="1"/>
        <v>5738.2989999999991</v>
      </c>
      <c r="J14" s="35">
        <f t="shared" si="1"/>
        <v>2608.1499999999965</v>
      </c>
      <c r="K14" s="35">
        <f t="shared" si="1"/>
        <v>1</v>
      </c>
      <c r="L14" s="36">
        <f t="shared" si="1"/>
        <v>8035.9500000000116</v>
      </c>
      <c r="M14" s="34">
        <f t="shared" si="1"/>
        <v>-9004</v>
      </c>
      <c r="N14" s="35">
        <f>SUM(N4:N13)</f>
        <v>-95045.790000000183</v>
      </c>
      <c r="O14" s="35">
        <f t="shared" ref="O14:T14" si="2">SUM(O4:O13)</f>
        <v>0</v>
      </c>
      <c r="P14" s="34">
        <f t="shared" si="2"/>
        <v>504</v>
      </c>
      <c r="Q14" s="35">
        <f t="shared" si="2"/>
        <v>10702.200000000037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94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 t="s">
        <v>48</v>
      </c>
      <c r="B16" s="16" t="s">
        <v>20</v>
      </c>
      <c r="C16" s="38">
        <f>C15+1</f>
        <v>95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 t="s">
        <v>20</v>
      </c>
      <c r="B17" s="16" t="s">
        <v>170</v>
      </c>
      <c r="C17" s="38">
        <f t="shared" ref="C17:C25" si="3">C16+1</f>
        <v>96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97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98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99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100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101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102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103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104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256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87</v>
      </c>
      <c r="B28" s="16" t="s">
        <v>182</v>
      </c>
      <c r="C28" s="57">
        <f>C27+1</f>
        <v>257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/>
      <c r="B29" s="16"/>
      <c r="C29" s="57">
        <f t="shared" ref="C29:C36" si="5">C28+1</f>
        <v>258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7">
        <f t="shared" si="5"/>
        <v>259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260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261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262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263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264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265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0">
        <f t="shared" si="6"/>
        <v>0</v>
      </c>
      <c r="N37" s="61">
        <f t="shared" si="6"/>
        <v>0</v>
      </c>
      <c r="O37" s="61">
        <f t="shared" si="6"/>
        <v>0</v>
      </c>
      <c r="P37" s="60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7876.16</v>
      </c>
      <c r="C38" s="64" t="s">
        <v>37</v>
      </c>
      <c r="D38" s="65">
        <f>D14+D26-D37</f>
        <v>17</v>
      </c>
      <c r="E38" s="65">
        <f t="shared" ref="E38:T38" si="7">E14+E26-E37</f>
        <v>16359</v>
      </c>
      <c r="F38" s="66">
        <f t="shared" si="7"/>
        <v>3.2000000000152795E-2</v>
      </c>
      <c r="G38" s="66">
        <f t="shared" si="7"/>
        <v>0</v>
      </c>
      <c r="H38" s="66">
        <f t="shared" si="7"/>
        <v>4985.0400000000218</v>
      </c>
      <c r="I38" s="66">
        <f t="shared" si="7"/>
        <v>5738.2989999999991</v>
      </c>
      <c r="J38" s="66">
        <f t="shared" si="7"/>
        <v>2608.1499999999965</v>
      </c>
      <c r="K38" s="66">
        <f t="shared" si="7"/>
        <v>1</v>
      </c>
      <c r="L38" s="66">
        <f t="shared" si="7"/>
        <v>8035.9500000000116</v>
      </c>
      <c r="M38" s="65">
        <f t="shared" si="7"/>
        <v>-9004</v>
      </c>
      <c r="N38" s="66">
        <f t="shared" si="7"/>
        <v>-95045.790000000183</v>
      </c>
      <c r="O38" s="66">
        <f t="shared" si="7"/>
        <v>0</v>
      </c>
      <c r="P38" s="65">
        <f t="shared" si="7"/>
        <v>504</v>
      </c>
      <c r="Q38" s="66">
        <f t="shared" si="7"/>
        <v>10702.200000000037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T38"/>
  <sheetViews>
    <sheetView rightToLeft="1" workbookViewId="0">
      <selection sqref="A1:XFD1048576"/>
    </sheetView>
  </sheetViews>
  <sheetFormatPr defaultRowHeight="15" x14ac:dyDescent="0.25"/>
  <cols>
    <col min="1" max="1" width="26.28515625" customWidth="1"/>
    <col min="2" max="2" width="28.42578125" bestFit="1" customWidth="1"/>
    <col min="3" max="3" width="6.7109375" customWidth="1"/>
    <col min="4" max="5" width="9" style="67"/>
    <col min="13" max="13" width="9.5703125" style="67" bestFit="1" customWidth="1"/>
    <col min="16" max="16" width="9.5703125" style="67" bestFit="1" customWidth="1"/>
  </cols>
  <sheetData>
    <row r="1" spans="1:20" x14ac:dyDescent="0.25">
      <c r="A1" s="1">
        <v>19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272</v>
      </c>
      <c r="D4" s="12">
        <f>'[1]18'!D38</f>
        <v>17</v>
      </c>
      <c r="E4" s="12">
        <f>'[1]18'!E38</f>
        <v>16359</v>
      </c>
      <c r="F4" s="69">
        <f>'[1]18'!F38</f>
        <v>3.2000000000152795E-2</v>
      </c>
      <c r="G4" s="69">
        <f>'[1]18'!G38</f>
        <v>0</v>
      </c>
      <c r="H4" s="69">
        <f>'[1]18'!H38</f>
        <v>4985.0400000000218</v>
      </c>
      <c r="I4" s="69">
        <f>'[1]18'!I38</f>
        <v>5738.2989999999991</v>
      </c>
      <c r="J4" s="69">
        <f>'[1]18'!J38</f>
        <v>2608.1499999999965</v>
      </c>
      <c r="K4" s="69">
        <f>'[1]18'!K38</f>
        <v>1</v>
      </c>
      <c r="L4" s="69">
        <f>'[1]18'!L38</f>
        <v>8035.9500000000116</v>
      </c>
      <c r="M4" s="12">
        <f>'[1]18'!M38</f>
        <v>-9004</v>
      </c>
      <c r="N4" s="69">
        <f>'[1]18'!N38</f>
        <v>-95045.790000000183</v>
      </c>
      <c r="O4" s="69">
        <f>'[1]18'!O38</f>
        <v>0</v>
      </c>
      <c r="P4" s="12">
        <f>'[1]18'!P38</f>
        <v>504</v>
      </c>
      <c r="Q4" s="69">
        <f>'[1]18'!Q38</f>
        <v>10702.200000000037</v>
      </c>
      <c r="R4" s="69">
        <f>'[1]18'!R38</f>
        <v>0</v>
      </c>
      <c r="S4" s="69">
        <f>'[1]18'!S38</f>
        <v>60292</v>
      </c>
      <c r="T4" s="69">
        <f>'[1]18'!T38</f>
        <v>743.90000000002328</v>
      </c>
    </row>
    <row r="5" spans="1:20" x14ac:dyDescent="0.25">
      <c r="A5" s="15"/>
      <c r="B5" s="16" t="s">
        <v>40</v>
      </c>
      <c r="C5" s="6">
        <f>C4+1</f>
        <v>273</v>
      </c>
      <c r="D5" s="17"/>
      <c r="E5" s="18"/>
      <c r="F5" s="19"/>
      <c r="G5" s="19"/>
      <c r="H5" s="20"/>
      <c r="I5" s="20"/>
      <c r="J5" s="20"/>
      <c r="K5" s="20"/>
      <c r="L5" s="21"/>
      <c r="M5" s="22">
        <v>5460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41</v>
      </c>
      <c r="C6" s="6">
        <f t="shared" ref="C6:C13" si="0">C5+1</f>
        <v>274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1750</v>
      </c>
      <c r="Q6" s="20"/>
      <c r="R6" s="21"/>
      <c r="S6" s="23"/>
      <c r="T6" s="21"/>
    </row>
    <row r="7" spans="1:20" x14ac:dyDescent="0.25">
      <c r="A7" s="15" t="s">
        <v>97</v>
      </c>
      <c r="B7" s="16" t="s">
        <v>183</v>
      </c>
      <c r="C7" s="6" t="s">
        <v>184</v>
      </c>
      <c r="D7" s="17"/>
      <c r="E7" s="18"/>
      <c r="F7" s="19"/>
      <c r="G7" s="19"/>
      <c r="H7" s="20">
        <v>5459.1</v>
      </c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40</v>
      </c>
      <c r="C8" s="6">
        <f>C6+1</f>
        <v>275</v>
      </c>
      <c r="D8" s="17"/>
      <c r="E8" s="18"/>
      <c r="F8" s="19"/>
      <c r="G8" s="19"/>
      <c r="H8" s="20"/>
      <c r="I8" s="20"/>
      <c r="J8" s="20"/>
      <c r="K8" s="20"/>
      <c r="L8" s="21"/>
      <c r="M8" s="22">
        <v>1781</v>
      </c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41</v>
      </c>
      <c r="C9" s="6">
        <f t="shared" si="0"/>
        <v>276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>
        <v>815</v>
      </c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277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278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279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280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 t="shared" ref="D14:T14" si="1">SUM(D4:D13)</f>
        <v>17</v>
      </c>
      <c r="E14" s="34">
        <f t="shared" si="1"/>
        <v>16359</v>
      </c>
      <c r="F14" s="35">
        <f t="shared" si="1"/>
        <v>3.2000000000152795E-2</v>
      </c>
      <c r="G14" s="35">
        <f t="shared" si="1"/>
        <v>0</v>
      </c>
      <c r="H14" s="35">
        <f t="shared" si="1"/>
        <v>10444.140000000021</v>
      </c>
      <c r="I14" s="35">
        <f t="shared" si="1"/>
        <v>5738.2989999999991</v>
      </c>
      <c r="J14" s="35">
        <f t="shared" si="1"/>
        <v>2608.1499999999965</v>
      </c>
      <c r="K14" s="35">
        <f t="shared" si="1"/>
        <v>1</v>
      </c>
      <c r="L14" s="36">
        <f t="shared" si="1"/>
        <v>8035.9500000000116</v>
      </c>
      <c r="M14" s="34">
        <f t="shared" si="1"/>
        <v>-1763</v>
      </c>
      <c r="N14" s="35">
        <f t="shared" si="1"/>
        <v>-95045.790000000183</v>
      </c>
      <c r="O14" s="35">
        <f t="shared" si="1"/>
        <v>0</v>
      </c>
      <c r="P14" s="34">
        <f t="shared" si="1"/>
        <v>3069</v>
      </c>
      <c r="Q14" s="35">
        <f t="shared" si="1"/>
        <v>10702.200000000037</v>
      </c>
      <c r="R14" s="35">
        <f t="shared" si="1"/>
        <v>0</v>
      </c>
      <c r="S14" s="35">
        <f t="shared" si="1"/>
        <v>60292</v>
      </c>
      <c r="T14" s="35">
        <f t="shared" si="1"/>
        <v>743.90000000002328</v>
      </c>
    </row>
    <row r="15" spans="1:20" x14ac:dyDescent="0.25">
      <c r="A15" s="37" t="s">
        <v>31</v>
      </c>
      <c r="B15" s="37" t="s">
        <v>32</v>
      </c>
      <c r="C15" s="38">
        <v>94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 t="s">
        <v>169</v>
      </c>
      <c r="B16" s="16" t="s">
        <v>10</v>
      </c>
      <c r="C16" s="38">
        <f>C15+1</f>
        <v>95</v>
      </c>
      <c r="D16" s="17">
        <v>5000</v>
      </c>
      <c r="E16" s="18">
        <v>-5000</v>
      </c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2">C16+1</f>
        <v>96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2"/>
        <v>97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2"/>
        <v>98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2"/>
        <v>99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2"/>
        <v>100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2"/>
        <v>101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2"/>
        <v>102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2"/>
        <v>103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2"/>
        <v>104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5000</v>
      </c>
      <c r="E26" s="48">
        <f t="shared" ref="E26:T26" si="3">SUM(E15:E25)</f>
        <v>-5000</v>
      </c>
      <c r="F26" s="49">
        <f t="shared" si="3"/>
        <v>0</v>
      </c>
      <c r="G26" s="49">
        <f t="shared" si="3"/>
        <v>0</v>
      </c>
      <c r="H26" s="49">
        <f t="shared" si="3"/>
        <v>0</v>
      </c>
      <c r="I26" s="49">
        <f t="shared" si="3"/>
        <v>0</v>
      </c>
      <c r="J26" s="49">
        <f t="shared" si="3"/>
        <v>0</v>
      </c>
      <c r="K26" s="49">
        <f t="shared" si="3"/>
        <v>0</v>
      </c>
      <c r="L26" s="49">
        <f t="shared" si="3"/>
        <v>0</v>
      </c>
      <c r="M26" s="48">
        <f t="shared" si="3"/>
        <v>0</v>
      </c>
      <c r="N26" s="49">
        <f t="shared" si="3"/>
        <v>0</v>
      </c>
      <c r="O26" s="49">
        <f t="shared" si="3"/>
        <v>0</v>
      </c>
      <c r="P26" s="48">
        <f t="shared" si="3"/>
        <v>0</v>
      </c>
      <c r="Q26" s="49">
        <f t="shared" si="3"/>
        <v>0</v>
      </c>
      <c r="R26" s="49">
        <f t="shared" si="3"/>
        <v>0</v>
      </c>
      <c r="S26" s="49">
        <f t="shared" si="3"/>
        <v>0</v>
      </c>
      <c r="T26" s="49">
        <f t="shared" si="3"/>
        <v>0</v>
      </c>
    </row>
    <row r="27" spans="1:20" x14ac:dyDescent="0.25">
      <c r="A27" s="150" t="s">
        <v>33</v>
      </c>
      <c r="B27" s="151"/>
      <c r="C27" s="50">
        <v>256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185</v>
      </c>
      <c r="B28" s="16" t="s">
        <v>134</v>
      </c>
      <c r="C28" s="57">
        <f>C27+1</f>
        <v>257</v>
      </c>
      <c r="D28" s="17">
        <v>500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186</v>
      </c>
      <c r="B29" s="16" t="s">
        <v>158</v>
      </c>
      <c r="C29" s="57">
        <f t="shared" ref="C29:C36" si="4">C28+1</f>
        <v>258</v>
      </c>
      <c r="D29" s="17">
        <v>500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187</v>
      </c>
      <c r="B30" s="16" t="s">
        <v>188</v>
      </c>
      <c r="C30" s="57">
        <f t="shared" si="4"/>
        <v>259</v>
      </c>
      <c r="D30" s="17">
        <v>160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7">
        <f t="shared" si="4"/>
        <v>260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7">
        <f t="shared" si="4"/>
        <v>261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4"/>
        <v>262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4"/>
        <v>263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4"/>
        <v>264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4"/>
        <v>265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1160</v>
      </c>
      <c r="E37" s="60">
        <f t="shared" ref="E37:T37" si="5">SUM(E27:E36)</f>
        <v>0</v>
      </c>
      <c r="F37" s="61">
        <f t="shared" si="5"/>
        <v>0</v>
      </c>
      <c r="G37" s="61">
        <f t="shared" si="5"/>
        <v>0</v>
      </c>
      <c r="H37" s="61">
        <f t="shared" si="5"/>
        <v>0</v>
      </c>
      <c r="I37" s="61">
        <f t="shared" si="5"/>
        <v>0</v>
      </c>
      <c r="J37" s="61">
        <f t="shared" si="5"/>
        <v>0</v>
      </c>
      <c r="K37" s="61">
        <f t="shared" si="5"/>
        <v>0</v>
      </c>
      <c r="L37" s="61">
        <f t="shared" si="5"/>
        <v>0</v>
      </c>
      <c r="M37" s="60">
        <f t="shared" si="5"/>
        <v>0</v>
      </c>
      <c r="N37" s="61">
        <f t="shared" si="5"/>
        <v>0</v>
      </c>
      <c r="O37" s="61">
        <f t="shared" si="5"/>
        <v>0</v>
      </c>
      <c r="P37" s="60">
        <f t="shared" si="5"/>
        <v>0</v>
      </c>
      <c r="Q37" s="61">
        <f t="shared" si="5"/>
        <v>0</v>
      </c>
      <c r="R37" s="61">
        <f t="shared" si="5"/>
        <v>0</v>
      </c>
      <c r="S37" s="61">
        <f t="shared" si="5"/>
        <v>0</v>
      </c>
      <c r="T37" s="61">
        <f t="shared" si="5"/>
        <v>0</v>
      </c>
    </row>
    <row r="38" spans="1:20" ht="15.75" thickBot="1" x14ac:dyDescent="0.3">
      <c r="A38" s="62" t="s">
        <v>36</v>
      </c>
      <c r="B38" s="63">
        <f>D38+E38+F38*5+G38*3.5+M38+P38</f>
        <v>16522.16</v>
      </c>
      <c r="C38" s="64" t="s">
        <v>37</v>
      </c>
      <c r="D38" s="65">
        <f>D14+D26-D37</f>
        <v>3857</v>
      </c>
      <c r="E38" s="65">
        <f t="shared" ref="E38:T38" si="6">E14+E26-E37</f>
        <v>11359</v>
      </c>
      <c r="F38" s="66">
        <f t="shared" si="6"/>
        <v>3.2000000000152795E-2</v>
      </c>
      <c r="G38" s="66">
        <f t="shared" si="6"/>
        <v>0</v>
      </c>
      <c r="H38" s="66">
        <f t="shared" si="6"/>
        <v>10444.140000000021</v>
      </c>
      <c r="I38" s="66">
        <f t="shared" si="6"/>
        <v>5738.2989999999991</v>
      </c>
      <c r="J38" s="66">
        <f t="shared" si="6"/>
        <v>2608.1499999999965</v>
      </c>
      <c r="K38" s="66">
        <f t="shared" si="6"/>
        <v>1</v>
      </c>
      <c r="L38" s="66">
        <f t="shared" si="6"/>
        <v>8035.9500000000116</v>
      </c>
      <c r="M38" s="65">
        <f t="shared" si="6"/>
        <v>-1763</v>
      </c>
      <c r="N38" s="66">
        <f t="shared" si="6"/>
        <v>-95045.790000000183</v>
      </c>
      <c r="O38" s="66">
        <f t="shared" si="6"/>
        <v>0</v>
      </c>
      <c r="P38" s="65">
        <f t="shared" si="6"/>
        <v>3069</v>
      </c>
      <c r="Q38" s="66">
        <f t="shared" si="6"/>
        <v>10702.200000000037</v>
      </c>
      <c r="R38" s="66">
        <f t="shared" si="6"/>
        <v>0</v>
      </c>
      <c r="S38" s="66">
        <f t="shared" si="6"/>
        <v>60292</v>
      </c>
      <c r="T38" s="66">
        <f t="shared" si="6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:T38"/>
  <sheetViews>
    <sheetView rightToLeft="1" workbookViewId="0">
      <selection activeCell="G12" sqref="G12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7"/>
    <col min="13" max="13" width="9.5703125" style="67" bestFit="1" customWidth="1"/>
    <col min="16" max="16" width="9.5703125" style="67" bestFit="1" customWidth="1"/>
  </cols>
  <sheetData>
    <row r="1" spans="1:20" x14ac:dyDescent="0.25">
      <c r="A1" s="1">
        <v>20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276</v>
      </c>
      <c r="D4" s="12">
        <f>'[1]19'!D38</f>
        <v>3857</v>
      </c>
      <c r="E4" s="12">
        <f>'[1]19'!E38</f>
        <v>11359</v>
      </c>
      <c r="F4" s="69">
        <f>'[1]19'!F38</f>
        <v>3.2000000000152795E-2</v>
      </c>
      <c r="G4" s="69">
        <f>'[1]19'!G38</f>
        <v>0</v>
      </c>
      <c r="H4" s="69">
        <f>'[1]19'!H38</f>
        <v>10444.140000000021</v>
      </c>
      <c r="I4" s="69">
        <f>'[1]19'!I38</f>
        <v>5738.2989999999991</v>
      </c>
      <c r="J4" s="69">
        <f>'[1]19'!J38</f>
        <v>2608.1499999999965</v>
      </c>
      <c r="K4" s="69">
        <f>'[1]19'!K38</f>
        <v>1</v>
      </c>
      <c r="L4" s="69">
        <f>'[1]19'!L38</f>
        <v>8035.9500000000116</v>
      </c>
      <c r="M4" s="12">
        <f>'[1]19'!M38</f>
        <v>-1763</v>
      </c>
      <c r="N4" s="69">
        <f>'[1]19'!N38</f>
        <v>-95045.790000000183</v>
      </c>
      <c r="O4" s="69">
        <f>'[1]19'!O38</f>
        <v>0</v>
      </c>
      <c r="P4" s="12">
        <f>'[1]19'!P38</f>
        <v>3069</v>
      </c>
      <c r="Q4" s="69">
        <f>'[1]19'!Q38</f>
        <v>10702.200000000037</v>
      </c>
      <c r="R4" s="69">
        <f>'[1]19'!R38</f>
        <v>0</v>
      </c>
      <c r="S4" s="69">
        <f>'[1]19'!S38</f>
        <v>60292</v>
      </c>
      <c r="T4" s="69">
        <f>'[1]19'!T38</f>
        <v>743.90000000002328</v>
      </c>
    </row>
    <row r="5" spans="1:20" x14ac:dyDescent="0.25">
      <c r="A5" s="15" t="s">
        <v>189</v>
      </c>
      <c r="B5" s="16" t="s">
        <v>45</v>
      </c>
      <c r="C5" s="6">
        <f>C4+1</f>
        <v>277</v>
      </c>
      <c r="D5" s="17"/>
      <c r="E5" s="18">
        <v>605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40</v>
      </c>
      <c r="C6" s="6">
        <f t="shared" ref="C6:C13" si="0">C5+1</f>
        <v>278</v>
      </c>
      <c r="D6" s="17"/>
      <c r="E6" s="18"/>
      <c r="F6" s="19"/>
      <c r="G6" s="19"/>
      <c r="H6" s="20"/>
      <c r="I6" s="20"/>
      <c r="J6" s="20"/>
      <c r="K6" s="20"/>
      <c r="L6" s="21"/>
      <c r="M6" s="22">
        <v>2585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41</v>
      </c>
      <c r="C7" s="6">
        <f t="shared" si="0"/>
        <v>279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245</v>
      </c>
      <c r="Q7" s="20"/>
      <c r="R7" s="21"/>
      <c r="S7" s="23"/>
      <c r="T7" s="21"/>
    </row>
    <row r="8" spans="1:20" x14ac:dyDescent="0.25">
      <c r="A8" s="15" t="s">
        <v>190</v>
      </c>
      <c r="B8" s="16" t="s">
        <v>45</v>
      </c>
      <c r="C8" s="6">
        <f t="shared" si="0"/>
        <v>280</v>
      </c>
      <c r="D8" s="17"/>
      <c r="E8" s="18">
        <v>1295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191</v>
      </c>
      <c r="B9" s="16" t="s">
        <v>192</v>
      </c>
      <c r="C9" s="6">
        <f t="shared" si="0"/>
        <v>281</v>
      </c>
      <c r="D9" s="17"/>
      <c r="E9" s="18"/>
      <c r="F9" s="19"/>
      <c r="G9" s="19"/>
      <c r="H9" s="20">
        <v>700</v>
      </c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193</v>
      </c>
      <c r="B10" s="16" t="s">
        <v>192</v>
      </c>
      <c r="C10" s="6">
        <f t="shared" si="0"/>
        <v>282</v>
      </c>
      <c r="D10" s="17"/>
      <c r="E10" s="18"/>
      <c r="F10" s="19"/>
      <c r="G10" s="19"/>
      <c r="H10" s="20">
        <v>600</v>
      </c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 t="s">
        <v>194</v>
      </c>
      <c r="B11" s="16" t="s">
        <v>39</v>
      </c>
      <c r="C11" s="6">
        <f t="shared" si="0"/>
        <v>283</v>
      </c>
      <c r="D11" s="17"/>
      <c r="E11" s="18"/>
      <c r="F11" s="19"/>
      <c r="G11" s="19"/>
      <c r="H11" s="20">
        <v>2000</v>
      </c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284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285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3857</v>
      </c>
      <c r="E14" s="34">
        <f t="shared" ref="E14:M14" si="1">SUM(E4:E13)</f>
        <v>13259</v>
      </c>
      <c r="F14" s="35">
        <f t="shared" si="1"/>
        <v>3.2000000000152795E-2</v>
      </c>
      <c r="G14" s="35">
        <f t="shared" si="1"/>
        <v>0</v>
      </c>
      <c r="H14" s="35">
        <f t="shared" si="1"/>
        <v>13744.140000000021</v>
      </c>
      <c r="I14" s="35">
        <f t="shared" si="1"/>
        <v>5738.2989999999991</v>
      </c>
      <c r="J14" s="35">
        <f t="shared" si="1"/>
        <v>2608.1499999999965</v>
      </c>
      <c r="K14" s="35">
        <f t="shared" si="1"/>
        <v>1</v>
      </c>
      <c r="L14" s="36">
        <f t="shared" si="1"/>
        <v>8035.9500000000116</v>
      </c>
      <c r="M14" s="34">
        <f t="shared" si="1"/>
        <v>822</v>
      </c>
      <c r="N14" s="35">
        <f>SUM(N4:N13)</f>
        <v>-95045.790000000183</v>
      </c>
      <c r="O14" s="35">
        <f t="shared" ref="O14:T14" si="2">SUM(O4:O13)</f>
        <v>0</v>
      </c>
      <c r="P14" s="34">
        <f t="shared" si="2"/>
        <v>3314</v>
      </c>
      <c r="Q14" s="35">
        <f t="shared" si="2"/>
        <v>10702.200000000037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95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96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97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98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99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100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101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102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103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104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105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259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15" t="s">
        <v>195</v>
      </c>
      <c r="B28" s="16" t="s">
        <v>196</v>
      </c>
      <c r="C28" s="57">
        <f>C27+1</f>
        <v>260</v>
      </c>
      <c r="D28" s="17"/>
      <c r="E28" s="18"/>
      <c r="F28" s="19"/>
      <c r="G28" s="19"/>
      <c r="H28" s="20">
        <v>1875</v>
      </c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197</v>
      </c>
      <c r="B29" s="16" t="s">
        <v>198</v>
      </c>
      <c r="C29" s="57">
        <f t="shared" ref="C29:C36" si="5">C28+1</f>
        <v>261</v>
      </c>
      <c r="D29" s="17">
        <v>450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199</v>
      </c>
      <c r="B30" s="16" t="s">
        <v>200</v>
      </c>
      <c r="C30" s="57">
        <f t="shared" si="5"/>
        <v>262</v>
      </c>
      <c r="D30" s="17"/>
      <c r="E30" s="18"/>
      <c r="F30" s="19"/>
      <c r="G30" s="19"/>
      <c r="H30" s="20"/>
      <c r="I30" s="20"/>
      <c r="J30" s="20">
        <v>2200</v>
      </c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147</v>
      </c>
      <c r="B31" s="16" t="s">
        <v>201</v>
      </c>
      <c r="C31" s="57">
        <f t="shared" si="5"/>
        <v>263</v>
      </c>
      <c r="D31" s="17"/>
      <c r="E31" s="18"/>
      <c r="F31" s="19"/>
      <c r="G31" s="19"/>
      <c r="H31" s="20">
        <v>500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264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265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266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267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268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450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2375</v>
      </c>
      <c r="I37" s="61">
        <f t="shared" si="6"/>
        <v>0</v>
      </c>
      <c r="J37" s="61">
        <f t="shared" si="6"/>
        <v>2200</v>
      </c>
      <c r="K37" s="61">
        <f t="shared" si="6"/>
        <v>0</v>
      </c>
      <c r="L37" s="61">
        <f t="shared" si="6"/>
        <v>0</v>
      </c>
      <c r="M37" s="60">
        <f t="shared" si="6"/>
        <v>0</v>
      </c>
      <c r="N37" s="61">
        <f t="shared" si="6"/>
        <v>0</v>
      </c>
      <c r="O37" s="61">
        <f t="shared" si="6"/>
        <v>0</v>
      </c>
      <c r="P37" s="60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20802.16</v>
      </c>
      <c r="C38" s="64" t="s">
        <v>37</v>
      </c>
      <c r="D38" s="65">
        <f>D14+D26-D37</f>
        <v>3407</v>
      </c>
      <c r="E38" s="65">
        <f t="shared" ref="E38:T38" si="7">E14+E26-E37</f>
        <v>13259</v>
      </c>
      <c r="F38" s="66">
        <f t="shared" si="7"/>
        <v>3.2000000000152795E-2</v>
      </c>
      <c r="G38" s="66">
        <f t="shared" si="7"/>
        <v>0</v>
      </c>
      <c r="H38" s="66">
        <f t="shared" si="7"/>
        <v>11369.140000000021</v>
      </c>
      <c r="I38" s="66">
        <f t="shared" si="7"/>
        <v>5738.2989999999991</v>
      </c>
      <c r="J38" s="66">
        <f t="shared" si="7"/>
        <v>408.14999999999645</v>
      </c>
      <c r="K38" s="66">
        <f t="shared" si="7"/>
        <v>1</v>
      </c>
      <c r="L38" s="66">
        <f t="shared" si="7"/>
        <v>8035.9500000000116</v>
      </c>
      <c r="M38" s="65">
        <f t="shared" si="7"/>
        <v>822</v>
      </c>
      <c r="N38" s="66">
        <f t="shared" si="7"/>
        <v>-95045.790000000183</v>
      </c>
      <c r="O38" s="66">
        <f t="shared" si="7"/>
        <v>0</v>
      </c>
      <c r="P38" s="65">
        <f t="shared" si="7"/>
        <v>3314</v>
      </c>
      <c r="Q38" s="66">
        <f t="shared" si="7"/>
        <v>10702.200000000037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:T40"/>
  <sheetViews>
    <sheetView rightToLeft="1" workbookViewId="0">
      <selection activeCell="B12" sqref="B12"/>
    </sheetView>
  </sheetViews>
  <sheetFormatPr defaultRowHeight="15" x14ac:dyDescent="0.25"/>
  <cols>
    <col min="1" max="1" width="26.28515625" customWidth="1"/>
    <col min="2" max="2" width="29.85546875" customWidth="1"/>
    <col min="3" max="3" width="6.7109375" customWidth="1"/>
    <col min="4" max="5" width="9" style="67"/>
    <col min="13" max="13" width="9.5703125" style="67" bestFit="1" customWidth="1"/>
    <col min="16" max="16" width="9.5703125" style="67" bestFit="1" customWidth="1"/>
  </cols>
  <sheetData>
    <row r="1" spans="1:20" x14ac:dyDescent="0.25">
      <c r="A1" s="1">
        <v>23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283</v>
      </c>
      <c r="D4" s="12">
        <f>'[1]22'!D38</f>
        <v>3407</v>
      </c>
      <c r="E4" s="12">
        <f>'[1]22'!E38</f>
        <v>13259</v>
      </c>
      <c r="F4" s="69">
        <f>'[1]22'!F38</f>
        <v>3.2000000000152795E-2</v>
      </c>
      <c r="G4" s="69">
        <f>'[1]22'!G38</f>
        <v>0</v>
      </c>
      <c r="H4" s="69">
        <f>'[1]22'!H38</f>
        <v>11369.140000000021</v>
      </c>
      <c r="I4" s="69">
        <f>'[1]22'!I38</f>
        <v>5738.2989999999991</v>
      </c>
      <c r="J4" s="69">
        <f>'[1]22'!J38</f>
        <v>408.14999999999645</v>
      </c>
      <c r="K4" s="69">
        <f>'[1]22'!K38</f>
        <v>1</v>
      </c>
      <c r="L4" s="69">
        <f>'[1]22'!L38</f>
        <v>8035.9500000000116</v>
      </c>
      <c r="M4" s="12">
        <f>'[1]22'!M38</f>
        <v>822</v>
      </c>
      <c r="N4" s="69">
        <f>'[1]22'!N38</f>
        <v>-95045.790000000183</v>
      </c>
      <c r="O4" s="69">
        <f>'[1]22'!O38</f>
        <v>0</v>
      </c>
      <c r="P4" s="12">
        <f>'[1]22'!P38</f>
        <v>3314</v>
      </c>
      <c r="Q4" s="69">
        <f>'[1]22'!Q38</f>
        <v>10702.200000000037</v>
      </c>
      <c r="R4" s="69">
        <f>'[1]22'!R38</f>
        <v>0</v>
      </c>
      <c r="S4" s="69">
        <f>'[1]22'!S38</f>
        <v>60292</v>
      </c>
      <c r="T4" s="69">
        <f>'[1]22'!T38</f>
        <v>743.90000000002328</v>
      </c>
    </row>
    <row r="5" spans="1:20" x14ac:dyDescent="0.25">
      <c r="A5" s="15" t="s">
        <v>202</v>
      </c>
      <c r="B5" s="16" t="s">
        <v>39</v>
      </c>
      <c r="C5" s="6">
        <f>C4+1</f>
        <v>284</v>
      </c>
      <c r="D5" s="17"/>
      <c r="E5" s="18"/>
      <c r="F5" s="19">
        <v>1357.2</v>
      </c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40</v>
      </c>
      <c r="C6" s="6">
        <f t="shared" ref="C6:C13" si="0">C5+1</f>
        <v>285</v>
      </c>
      <c r="D6" s="17"/>
      <c r="E6" s="18"/>
      <c r="F6" s="19"/>
      <c r="G6" s="19"/>
      <c r="H6" s="20"/>
      <c r="I6" s="20"/>
      <c r="J6" s="20"/>
      <c r="K6" s="20"/>
      <c r="L6" s="21"/>
      <c r="M6" s="22">
        <v>4205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40</v>
      </c>
      <c r="C7" s="6">
        <f t="shared" si="0"/>
        <v>286</v>
      </c>
      <c r="D7" s="17"/>
      <c r="E7" s="18"/>
      <c r="F7" s="19"/>
      <c r="G7" s="19"/>
      <c r="H7" s="20"/>
      <c r="I7" s="20"/>
      <c r="J7" s="20"/>
      <c r="K7" s="20"/>
      <c r="L7" s="21"/>
      <c r="M7" s="22">
        <v>2280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41</v>
      </c>
      <c r="C8" s="6">
        <f t="shared" si="0"/>
        <v>287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270</v>
      </c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288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289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290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291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292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3407</v>
      </c>
      <c r="E14" s="34">
        <f t="shared" ref="E14:M14" si="1">SUM(E4:E13)</f>
        <v>13259</v>
      </c>
      <c r="F14" s="35">
        <f t="shared" si="1"/>
        <v>1357.2320000000002</v>
      </c>
      <c r="G14" s="35">
        <f t="shared" si="1"/>
        <v>0</v>
      </c>
      <c r="H14" s="35">
        <f t="shared" si="1"/>
        <v>11369.140000000021</v>
      </c>
      <c r="I14" s="35">
        <f t="shared" si="1"/>
        <v>5738.2989999999991</v>
      </c>
      <c r="J14" s="35">
        <f t="shared" si="1"/>
        <v>408.14999999999645</v>
      </c>
      <c r="K14" s="35">
        <f t="shared" si="1"/>
        <v>1</v>
      </c>
      <c r="L14" s="36">
        <f t="shared" si="1"/>
        <v>8035.9500000000116</v>
      </c>
      <c r="M14" s="34">
        <f t="shared" si="1"/>
        <v>7307</v>
      </c>
      <c r="N14" s="35">
        <f>SUM(N4:N13)</f>
        <v>-95045.790000000183</v>
      </c>
      <c r="O14" s="35">
        <f t="shared" ref="O14:T14" si="2">SUM(O4:O13)</f>
        <v>0</v>
      </c>
      <c r="P14" s="34">
        <f t="shared" si="2"/>
        <v>3584</v>
      </c>
      <c r="Q14" s="35">
        <f t="shared" si="2"/>
        <v>10702.200000000037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95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96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97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98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99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100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101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102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103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104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105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263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73" t="s">
        <v>50</v>
      </c>
      <c r="B28" s="74" t="s">
        <v>203</v>
      </c>
      <c r="C28" s="57">
        <f>C27+1</f>
        <v>264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73" t="s">
        <v>50</v>
      </c>
      <c r="B29" s="74" t="s">
        <v>51</v>
      </c>
      <c r="C29" s="57">
        <f t="shared" ref="C29:C38" si="5">C28+1</f>
        <v>265</v>
      </c>
      <c r="D29" s="17"/>
      <c r="E29" s="18"/>
      <c r="F29" s="19"/>
      <c r="G29" s="19"/>
      <c r="H29" s="20"/>
      <c r="I29" s="20"/>
      <c r="J29" s="20"/>
      <c r="K29" s="20"/>
      <c r="L29" s="21"/>
      <c r="M29" s="22">
        <v>50</v>
      </c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7">
        <f t="shared" si="5"/>
        <v>266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267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268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269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270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271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272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7">
        <f t="shared" si="5"/>
        <v>273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/>
      <c r="B38" s="16"/>
      <c r="C38" s="57">
        <f t="shared" si="5"/>
        <v>274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58"/>
      <c r="B39" s="59"/>
      <c r="C39" s="57"/>
      <c r="D39" s="60">
        <f>SUM(D27:D38)</f>
        <v>0</v>
      </c>
      <c r="E39" s="60">
        <f t="shared" ref="E39:T39" si="6">SUM(E27:E38)</f>
        <v>0</v>
      </c>
      <c r="F39" s="61">
        <f t="shared" si="6"/>
        <v>0</v>
      </c>
      <c r="G39" s="61">
        <f t="shared" si="6"/>
        <v>0</v>
      </c>
      <c r="H39" s="61">
        <f t="shared" si="6"/>
        <v>0</v>
      </c>
      <c r="I39" s="61">
        <f t="shared" si="6"/>
        <v>0</v>
      </c>
      <c r="J39" s="61">
        <f t="shared" si="6"/>
        <v>0</v>
      </c>
      <c r="K39" s="61">
        <f t="shared" si="6"/>
        <v>0</v>
      </c>
      <c r="L39" s="61">
        <f t="shared" si="6"/>
        <v>0</v>
      </c>
      <c r="M39" s="60">
        <f t="shared" si="6"/>
        <v>100</v>
      </c>
      <c r="N39" s="61">
        <f t="shared" si="6"/>
        <v>0</v>
      </c>
      <c r="O39" s="61">
        <f t="shared" si="6"/>
        <v>0</v>
      </c>
      <c r="P39" s="60">
        <f t="shared" si="6"/>
        <v>0</v>
      </c>
      <c r="Q39" s="61">
        <f t="shared" si="6"/>
        <v>0</v>
      </c>
      <c r="R39" s="61">
        <f t="shared" si="6"/>
        <v>0</v>
      </c>
      <c r="S39" s="61">
        <f t="shared" si="6"/>
        <v>0</v>
      </c>
      <c r="T39" s="61">
        <f t="shared" si="6"/>
        <v>0</v>
      </c>
    </row>
    <row r="40" spans="1:20" ht="15.75" thickBot="1" x14ac:dyDescent="0.3">
      <c r="A40" s="62" t="s">
        <v>36</v>
      </c>
      <c r="B40" s="63">
        <f>D40+E40+F40*5+G40*3.5+M40+P40</f>
        <v>34243.160000000003</v>
      </c>
      <c r="C40" s="64" t="s">
        <v>37</v>
      </c>
      <c r="D40" s="65">
        <f>D14+D26-D39</f>
        <v>3407</v>
      </c>
      <c r="E40" s="65">
        <f t="shared" ref="E40:T40" si="7">E14+E26-E39</f>
        <v>13259</v>
      </c>
      <c r="F40" s="66">
        <f t="shared" si="7"/>
        <v>1357.2320000000002</v>
      </c>
      <c r="G40" s="66">
        <f t="shared" si="7"/>
        <v>0</v>
      </c>
      <c r="H40" s="66">
        <f t="shared" si="7"/>
        <v>11369.140000000021</v>
      </c>
      <c r="I40" s="66">
        <f t="shared" si="7"/>
        <v>5738.2989999999991</v>
      </c>
      <c r="J40" s="66">
        <f t="shared" si="7"/>
        <v>408.14999999999645</v>
      </c>
      <c r="K40" s="66">
        <f t="shared" si="7"/>
        <v>1</v>
      </c>
      <c r="L40" s="66">
        <f t="shared" si="7"/>
        <v>8035.9500000000116</v>
      </c>
      <c r="M40" s="65">
        <f t="shared" si="7"/>
        <v>7207</v>
      </c>
      <c r="N40" s="66">
        <f t="shared" si="7"/>
        <v>-95045.790000000183</v>
      </c>
      <c r="O40" s="66">
        <f t="shared" si="7"/>
        <v>0</v>
      </c>
      <c r="P40" s="65">
        <f t="shared" si="7"/>
        <v>3584</v>
      </c>
      <c r="Q40" s="66">
        <f t="shared" si="7"/>
        <v>10702.200000000037</v>
      </c>
      <c r="R40" s="66">
        <f t="shared" si="7"/>
        <v>0</v>
      </c>
      <c r="S40" s="66">
        <f t="shared" si="7"/>
        <v>60292</v>
      </c>
      <c r="T40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:T38"/>
  <sheetViews>
    <sheetView rightToLeft="1" workbookViewId="0">
      <selection activeCell="B11" sqref="B11"/>
    </sheetView>
  </sheetViews>
  <sheetFormatPr defaultRowHeight="15" x14ac:dyDescent="0.25"/>
  <cols>
    <col min="1" max="1" width="26.28515625" customWidth="1"/>
    <col min="2" max="2" width="27.7109375" bestFit="1" customWidth="1"/>
    <col min="3" max="3" width="6.7109375" customWidth="1"/>
    <col min="4" max="5" width="9" style="67"/>
    <col min="13" max="13" width="9.5703125" bestFit="1" customWidth="1"/>
    <col min="14" max="14" width="9.42578125" bestFit="1" customWidth="1"/>
    <col min="15" max="15" width="9.85546875" bestFit="1" customWidth="1"/>
    <col min="16" max="16" width="9.5703125" bestFit="1" customWidth="1"/>
  </cols>
  <sheetData>
    <row r="1" spans="1:20" x14ac:dyDescent="0.25">
      <c r="A1" s="1">
        <v>24</v>
      </c>
      <c r="B1" s="2">
        <f>'[1]1'!B1</f>
        <v>3</v>
      </c>
      <c r="C1" s="3"/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1" t="s">
        <v>5</v>
      </c>
      <c r="N2" s="156" t="s">
        <v>6</v>
      </c>
      <c r="O2" s="145"/>
      <c r="P2" s="11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1" t="s">
        <v>19</v>
      </c>
      <c r="N3" s="7" t="s">
        <v>20</v>
      </c>
      <c r="O3" s="6" t="s">
        <v>21</v>
      </c>
      <c r="P3" s="11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287</v>
      </c>
      <c r="D4" s="12">
        <f>'[1]23'!D40</f>
        <v>3407</v>
      </c>
      <c r="E4" s="12">
        <f>'[1]23'!E40</f>
        <v>13259</v>
      </c>
      <c r="F4" s="69">
        <f>'[1]23'!F40</f>
        <v>1357.2320000000002</v>
      </c>
      <c r="G4" s="69">
        <f>'[1]23'!G40</f>
        <v>0</v>
      </c>
      <c r="H4" s="69">
        <f>'[1]23'!H40</f>
        <v>11369.140000000021</v>
      </c>
      <c r="I4" s="69">
        <f>'[1]23'!I40</f>
        <v>5738.2989999999991</v>
      </c>
      <c r="J4" s="69">
        <f>'[1]23'!J40</f>
        <v>408.14999999999645</v>
      </c>
      <c r="K4" s="69">
        <f>'[1]23'!K40</f>
        <v>1</v>
      </c>
      <c r="L4" s="69">
        <f>'[1]23'!L40</f>
        <v>8035.9500000000116</v>
      </c>
      <c r="M4" s="69">
        <f>'[1]23'!M40</f>
        <v>7207</v>
      </c>
      <c r="N4" s="69">
        <f>'[1]23'!N40</f>
        <v>-95045.790000000183</v>
      </c>
      <c r="O4" s="69">
        <f>'[1]23'!O40</f>
        <v>0</v>
      </c>
      <c r="P4" s="69">
        <f>'[1]23'!P40</f>
        <v>3584</v>
      </c>
      <c r="Q4" s="69">
        <f>'[1]23'!Q40</f>
        <v>10702.200000000037</v>
      </c>
      <c r="R4" s="69">
        <f>'[1]23'!R40</f>
        <v>0</v>
      </c>
      <c r="S4" s="69">
        <f>'[1]23'!S40</f>
        <v>60292</v>
      </c>
      <c r="T4" s="69">
        <f>'[1]23'!T40</f>
        <v>743.90000000002328</v>
      </c>
    </row>
    <row r="5" spans="1:20" x14ac:dyDescent="0.25">
      <c r="A5" s="15" t="s">
        <v>107</v>
      </c>
      <c r="B5" s="16" t="s">
        <v>40</v>
      </c>
      <c r="C5" s="6">
        <f>C4+1</f>
        <v>288</v>
      </c>
      <c r="D5" s="17"/>
      <c r="E5" s="18"/>
      <c r="F5" s="19"/>
      <c r="G5" s="19"/>
      <c r="H5" s="20"/>
      <c r="I5" s="20"/>
      <c r="J5" s="20"/>
      <c r="K5" s="20"/>
      <c r="L5" s="21"/>
      <c r="M5" s="82"/>
      <c r="N5" s="20"/>
      <c r="O5" s="21">
        <v>120000</v>
      </c>
      <c r="P5" s="82"/>
      <c r="Q5" s="20"/>
      <c r="R5" s="21"/>
      <c r="S5" s="23"/>
      <c r="T5" s="21"/>
    </row>
    <row r="6" spans="1:20" x14ac:dyDescent="0.25">
      <c r="A6" s="15"/>
      <c r="B6" s="16"/>
      <c r="C6" s="6">
        <f t="shared" ref="C6:C13" si="0">C5+1</f>
        <v>289</v>
      </c>
      <c r="D6" s="17"/>
      <c r="E6" s="18"/>
      <c r="F6" s="19"/>
      <c r="G6" s="19"/>
      <c r="H6" s="20"/>
      <c r="I6" s="20"/>
      <c r="J6" s="20"/>
      <c r="K6" s="20"/>
      <c r="L6" s="21"/>
      <c r="M6" s="82"/>
      <c r="N6" s="20"/>
      <c r="O6" s="21"/>
      <c r="P6" s="82"/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290</v>
      </c>
      <c r="D7" s="17"/>
      <c r="E7" s="18"/>
      <c r="F7" s="19"/>
      <c r="G7" s="19"/>
      <c r="H7" s="20"/>
      <c r="I7" s="20"/>
      <c r="J7" s="20"/>
      <c r="K7" s="20"/>
      <c r="L7" s="21"/>
      <c r="M7" s="82"/>
      <c r="N7" s="20"/>
      <c r="O7" s="21"/>
      <c r="P7" s="8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291</v>
      </c>
      <c r="D8" s="17"/>
      <c r="E8" s="18"/>
      <c r="F8" s="19"/>
      <c r="G8" s="19"/>
      <c r="H8" s="20"/>
      <c r="I8" s="20"/>
      <c r="J8" s="20"/>
      <c r="K8" s="20"/>
      <c r="L8" s="21"/>
      <c r="M8" s="82"/>
      <c r="N8" s="20"/>
      <c r="O8" s="21"/>
      <c r="P8" s="8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292</v>
      </c>
      <c r="D9" s="17"/>
      <c r="E9" s="18"/>
      <c r="F9" s="19"/>
      <c r="G9" s="19"/>
      <c r="H9" s="20"/>
      <c r="I9" s="20"/>
      <c r="J9" s="20"/>
      <c r="K9" s="20"/>
      <c r="L9" s="21"/>
      <c r="M9" s="82"/>
      <c r="N9" s="20"/>
      <c r="O9" s="21"/>
      <c r="P9" s="8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293</v>
      </c>
      <c r="D10" s="17"/>
      <c r="E10" s="18"/>
      <c r="F10" s="19"/>
      <c r="G10" s="19"/>
      <c r="H10" s="20"/>
      <c r="I10" s="20"/>
      <c r="J10" s="20"/>
      <c r="K10" s="20"/>
      <c r="L10" s="21"/>
      <c r="M10" s="82"/>
      <c r="N10" s="20"/>
      <c r="O10" s="21"/>
      <c r="P10" s="8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294</v>
      </c>
      <c r="D11" s="17"/>
      <c r="E11" s="18"/>
      <c r="F11" s="19"/>
      <c r="G11" s="19"/>
      <c r="H11" s="20"/>
      <c r="I11" s="20"/>
      <c r="J11" s="20"/>
      <c r="K11" s="20"/>
      <c r="L11" s="21"/>
      <c r="M11" s="82"/>
      <c r="N11" s="20"/>
      <c r="O11" s="21"/>
      <c r="P11" s="8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295</v>
      </c>
      <c r="D12" s="17"/>
      <c r="E12" s="18"/>
      <c r="F12" s="19"/>
      <c r="G12" s="19"/>
      <c r="H12" s="20"/>
      <c r="I12" s="20"/>
      <c r="J12" s="20"/>
      <c r="K12" s="20"/>
      <c r="L12" s="21"/>
      <c r="M12" s="82"/>
      <c r="N12" s="20"/>
      <c r="O12" s="21"/>
      <c r="P12" s="8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296</v>
      </c>
      <c r="D13" s="26"/>
      <c r="E13" s="27"/>
      <c r="F13" s="28"/>
      <c r="G13" s="28"/>
      <c r="H13" s="29"/>
      <c r="I13" s="29"/>
      <c r="J13" s="29"/>
      <c r="K13" s="29"/>
      <c r="L13" s="30"/>
      <c r="M13" s="85"/>
      <c r="N13" s="29"/>
      <c r="O13" s="30"/>
      <c r="P13" s="85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3407</v>
      </c>
      <c r="E14" s="34">
        <f t="shared" ref="E14:M14" si="1">SUM(E4:E13)</f>
        <v>13259</v>
      </c>
      <c r="F14" s="35">
        <f t="shared" si="1"/>
        <v>1357.2320000000002</v>
      </c>
      <c r="G14" s="35">
        <f t="shared" si="1"/>
        <v>0</v>
      </c>
      <c r="H14" s="35">
        <f t="shared" si="1"/>
        <v>11369.140000000021</v>
      </c>
      <c r="I14" s="35">
        <f t="shared" si="1"/>
        <v>5738.2989999999991</v>
      </c>
      <c r="J14" s="35">
        <f t="shared" si="1"/>
        <v>408.14999999999645</v>
      </c>
      <c r="K14" s="35">
        <f t="shared" si="1"/>
        <v>1</v>
      </c>
      <c r="L14" s="36">
        <f t="shared" si="1"/>
        <v>8035.9500000000116</v>
      </c>
      <c r="M14" s="34">
        <f t="shared" si="1"/>
        <v>7207</v>
      </c>
      <c r="N14" s="35">
        <f>SUM(N4:N13)</f>
        <v>-95045.790000000183</v>
      </c>
      <c r="O14" s="35">
        <f t="shared" ref="O14:T14" si="2">SUM(O4:O13)</f>
        <v>120000</v>
      </c>
      <c r="P14" s="34">
        <f t="shared" si="2"/>
        <v>3584</v>
      </c>
      <c r="Q14" s="35">
        <f t="shared" si="2"/>
        <v>10702.200000000037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95</v>
      </c>
      <c r="D15" s="39"/>
      <c r="E15" s="40"/>
      <c r="F15" s="41"/>
      <c r="G15" s="41"/>
      <c r="H15" s="41"/>
      <c r="I15" s="41"/>
      <c r="J15" s="41"/>
      <c r="K15" s="41"/>
      <c r="L15" s="42"/>
      <c r="M15" s="44"/>
      <c r="N15" s="41"/>
      <c r="O15" s="42"/>
      <c r="P15" s="44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96</v>
      </c>
      <c r="D16" s="17"/>
      <c r="E16" s="18"/>
      <c r="F16" s="19"/>
      <c r="G16" s="19"/>
      <c r="H16" s="20"/>
      <c r="I16" s="20"/>
      <c r="J16" s="20"/>
      <c r="K16" s="20"/>
      <c r="L16" s="21"/>
      <c r="M16" s="82"/>
      <c r="N16" s="20"/>
      <c r="O16" s="21"/>
      <c r="P16" s="8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97</v>
      </c>
      <c r="D17" s="17"/>
      <c r="E17" s="18"/>
      <c r="F17" s="19"/>
      <c r="G17" s="19"/>
      <c r="H17" s="20"/>
      <c r="I17" s="20"/>
      <c r="J17" s="20"/>
      <c r="K17" s="20"/>
      <c r="L17" s="21"/>
      <c r="M17" s="82"/>
      <c r="N17" s="20"/>
      <c r="O17" s="21"/>
      <c r="P17" s="82"/>
      <c r="Q17" s="20"/>
      <c r="R17" s="21"/>
      <c r="S17" s="23"/>
      <c r="T17" s="21"/>
    </row>
    <row r="18" spans="1:20" x14ac:dyDescent="0.25">
      <c r="A18" s="15" t="s">
        <v>48</v>
      </c>
      <c r="B18" s="16" t="s">
        <v>20</v>
      </c>
      <c r="C18" s="38">
        <f t="shared" si="3"/>
        <v>98</v>
      </c>
      <c r="D18" s="17"/>
      <c r="E18" s="18"/>
      <c r="F18" s="19"/>
      <c r="G18" s="19"/>
      <c r="H18" s="20"/>
      <c r="I18" s="20"/>
      <c r="J18" s="20"/>
      <c r="K18" s="20"/>
      <c r="L18" s="21"/>
      <c r="M18" s="82"/>
      <c r="N18" s="20">
        <v>120000</v>
      </c>
      <c r="O18" s="21">
        <v>-120000</v>
      </c>
      <c r="P18" s="82"/>
      <c r="Q18" s="20"/>
      <c r="R18" s="21"/>
      <c r="S18" s="23"/>
      <c r="T18" s="21"/>
    </row>
    <row r="19" spans="1:20" x14ac:dyDescent="0.25">
      <c r="A19" s="15" t="s">
        <v>19</v>
      </c>
      <c r="B19" s="16" t="s">
        <v>20</v>
      </c>
      <c r="C19" s="38">
        <f t="shared" si="3"/>
        <v>99</v>
      </c>
      <c r="D19" s="17"/>
      <c r="E19" s="18"/>
      <c r="F19" s="19"/>
      <c r="G19" s="19"/>
      <c r="H19" s="20"/>
      <c r="I19" s="20"/>
      <c r="J19" s="20"/>
      <c r="K19" s="20"/>
      <c r="L19" s="21"/>
      <c r="M19" s="82">
        <v>-20000</v>
      </c>
      <c r="N19" s="20">
        <v>20000</v>
      </c>
      <c r="O19" s="21"/>
      <c r="P19" s="82"/>
      <c r="Q19" s="20"/>
      <c r="R19" s="21"/>
      <c r="S19" s="23"/>
      <c r="T19" s="21"/>
    </row>
    <row r="20" spans="1:20" x14ac:dyDescent="0.25">
      <c r="A20" s="15" t="s">
        <v>204</v>
      </c>
      <c r="B20" s="16" t="s">
        <v>205</v>
      </c>
      <c r="C20" s="38">
        <f t="shared" si="3"/>
        <v>100</v>
      </c>
      <c r="D20" s="17"/>
      <c r="E20" s="18"/>
      <c r="F20" s="19">
        <v>-1340</v>
      </c>
      <c r="G20" s="19"/>
      <c r="H20" s="20"/>
      <c r="I20" s="20">
        <v>1340</v>
      </c>
      <c r="J20" s="20"/>
      <c r="K20" s="20"/>
      <c r="L20" s="21"/>
      <c r="M20" s="82"/>
      <c r="N20" s="20"/>
      <c r="O20" s="21"/>
      <c r="P20" s="8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101</v>
      </c>
      <c r="D21" s="17"/>
      <c r="E21" s="18"/>
      <c r="F21" s="19"/>
      <c r="G21" s="19"/>
      <c r="H21" s="20"/>
      <c r="I21" s="20"/>
      <c r="J21" s="20"/>
      <c r="K21" s="20"/>
      <c r="L21" s="21"/>
      <c r="M21" s="82"/>
      <c r="N21" s="20"/>
      <c r="O21" s="21"/>
      <c r="P21" s="8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102</v>
      </c>
      <c r="D22" s="17"/>
      <c r="E22" s="18"/>
      <c r="F22" s="19"/>
      <c r="G22" s="19"/>
      <c r="H22" s="20"/>
      <c r="I22" s="20"/>
      <c r="J22" s="20"/>
      <c r="K22" s="20"/>
      <c r="L22" s="21"/>
      <c r="M22" s="82"/>
      <c r="N22" s="20"/>
      <c r="O22" s="21"/>
      <c r="P22" s="8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103</v>
      </c>
      <c r="D23" s="17"/>
      <c r="E23" s="18"/>
      <c r="F23" s="19"/>
      <c r="G23" s="19"/>
      <c r="H23" s="20"/>
      <c r="I23" s="20"/>
      <c r="J23" s="20"/>
      <c r="K23" s="20"/>
      <c r="L23" s="21"/>
      <c r="M23" s="82"/>
      <c r="N23" s="20"/>
      <c r="O23" s="21"/>
      <c r="P23" s="8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104</v>
      </c>
      <c r="D24" s="17"/>
      <c r="E24" s="18"/>
      <c r="F24" s="19"/>
      <c r="G24" s="19"/>
      <c r="H24" s="20"/>
      <c r="I24" s="20"/>
      <c r="J24" s="20"/>
      <c r="K24" s="20"/>
      <c r="L24" s="21"/>
      <c r="M24" s="82"/>
      <c r="N24" s="20"/>
      <c r="O24" s="21"/>
      <c r="P24" s="8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105</v>
      </c>
      <c r="D25" s="26"/>
      <c r="E25" s="27"/>
      <c r="F25" s="28"/>
      <c r="G25" s="28"/>
      <c r="H25" s="29"/>
      <c r="I25" s="29"/>
      <c r="J25" s="29"/>
      <c r="K25" s="29"/>
      <c r="L25" s="30"/>
      <c r="M25" s="85"/>
      <c r="N25" s="29"/>
      <c r="O25" s="30"/>
      <c r="P25" s="85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-1340</v>
      </c>
      <c r="G26" s="49">
        <f t="shared" si="4"/>
        <v>0</v>
      </c>
      <c r="H26" s="49">
        <f t="shared" si="4"/>
        <v>0</v>
      </c>
      <c r="I26" s="49">
        <f t="shared" si="4"/>
        <v>1340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9">
        <f t="shared" si="4"/>
        <v>-20000</v>
      </c>
      <c r="N26" s="49">
        <f t="shared" si="4"/>
        <v>140000</v>
      </c>
      <c r="O26" s="49">
        <f t="shared" si="4"/>
        <v>-120000</v>
      </c>
      <c r="P26" s="49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265</v>
      </c>
      <c r="D27" s="51"/>
      <c r="E27" s="52"/>
      <c r="F27" s="53"/>
      <c r="G27" s="53"/>
      <c r="H27" s="53"/>
      <c r="I27" s="53"/>
      <c r="J27" s="53"/>
      <c r="K27" s="53"/>
      <c r="L27" s="54"/>
      <c r="M27" s="56"/>
      <c r="N27" s="53"/>
      <c r="O27" s="54"/>
      <c r="P27" s="56"/>
      <c r="Q27" s="53"/>
      <c r="R27" s="54"/>
      <c r="S27" s="56"/>
      <c r="T27" s="54"/>
    </row>
    <row r="28" spans="1:20" x14ac:dyDescent="0.25">
      <c r="A28" s="15" t="s">
        <v>206</v>
      </c>
      <c r="B28" s="16" t="s">
        <v>117</v>
      </c>
      <c r="C28" s="57">
        <f>C27+1</f>
        <v>266</v>
      </c>
      <c r="D28" s="17">
        <v>130</v>
      </c>
      <c r="E28" s="18"/>
      <c r="F28" s="19"/>
      <c r="G28" s="19"/>
      <c r="H28" s="20"/>
      <c r="I28" s="20"/>
      <c r="J28" s="20"/>
      <c r="K28" s="20"/>
      <c r="L28" s="21"/>
      <c r="M28" s="82"/>
      <c r="N28" s="20"/>
      <c r="O28" s="21"/>
      <c r="P28" s="82"/>
      <c r="Q28" s="20"/>
      <c r="R28" s="21"/>
      <c r="S28" s="23"/>
      <c r="T28" s="21"/>
    </row>
    <row r="29" spans="1:20" x14ac:dyDescent="0.25">
      <c r="A29" s="15"/>
      <c r="B29" s="16"/>
      <c r="C29" s="57">
        <f t="shared" ref="C29:C36" si="5">C28+1</f>
        <v>267</v>
      </c>
      <c r="D29" s="17"/>
      <c r="E29" s="18"/>
      <c r="F29" s="19"/>
      <c r="G29" s="19"/>
      <c r="H29" s="20"/>
      <c r="I29" s="20"/>
      <c r="J29" s="20"/>
      <c r="K29" s="20"/>
      <c r="L29" s="21"/>
      <c r="M29" s="82"/>
      <c r="N29" s="20"/>
      <c r="O29" s="21"/>
      <c r="P29" s="82"/>
      <c r="Q29" s="20"/>
      <c r="R29" s="21"/>
      <c r="S29" s="23"/>
      <c r="T29" s="21"/>
    </row>
    <row r="30" spans="1:20" x14ac:dyDescent="0.25">
      <c r="A30" s="73"/>
      <c r="B30" s="74"/>
      <c r="C30" s="57">
        <f t="shared" si="5"/>
        <v>268</v>
      </c>
      <c r="D30" s="17"/>
      <c r="E30" s="18"/>
      <c r="F30" s="19"/>
      <c r="G30" s="19"/>
      <c r="H30" s="20"/>
      <c r="I30" s="20"/>
      <c r="J30" s="20"/>
      <c r="K30" s="20"/>
      <c r="L30" s="21"/>
      <c r="M30" s="82"/>
      <c r="N30" s="20"/>
      <c r="O30" s="21"/>
      <c r="P30" s="8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269</v>
      </c>
      <c r="D31" s="17"/>
      <c r="E31" s="18"/>
      <c r="F31" s="19"/>
      <c r="G31" s="19"/>
      <c r="H31" s="20"/>
      <c r="I31" s="20"/>
      <c r="J31" s="20"/>
      <c r="K31" s="20"/>
      <c r="L31" s="21"/>
      <c r="M31" s="82"/>
      <c r="N31" s="20"/>
      <c r="O31" s="21"/>
      <c r="P31" s="8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270</v>
      </c>
      <c r="D32" s="17"/>
      <c r="E32" s="18"/>
      <c r="F32" s="19"/>
      <c r="G32" s="19"/>
      <c r="H32" s="20"/>
      <c r="I32" s="20"/>
      <c r="J32" s="20"/>
      <c r="K32" s="20"/>
      <c r="L32" s="21"/>
      <c r="M32" s="82"/>
      <c r="N32" s="20"/>
      <c r="O32" s="21"/>
      <c r="P32" s="8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271</v>
      </c>
      <c r="D33" s="17"/>
      <c r="E33" s="18"/>
      <c r="F33" s="19"/>
      <c r="G33" s="19"/>
      <c r="H33" s="20"/>
      <c r="I33" s="20"/>
      <c r="J33" s="20"/>
      <c r="K33" s="20"/>
      <c r="L33" s="21"/>
      <c r="M33" s="82"/>
      <c r="N33" s="20"/>
      <c r="O33" s="21"/>
      <c r="P33" s="8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272</v>
      </c>
      <c r="D34" s="17"/>
      <c r="E34" s="18"/>
      <c r="F34" s="19"/>
      <c r="G34" s="19"/>
      <c r="H34" s="20"/>
      <c r="I34" s="20"/>
      <c r="J34" s="20"/>
      <c r="K34" s="20"/>
      <c r="L34" s="21"/>
      <c r="M34" s="82"/>
      <c r="N34" s="20"/>
      <c r="O34" s="21"/>
      <c r="P34" s="8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273</v>
      </c>
      <c r="D35" s="17"/>
      <c r="E35" s="18"/>
      <c r="F35" s="19"/>
      <c r="G35" s="19"/>
      <c r="H35" s="20"/>
      <c r="I35" s="20"/>
      <c r="J35" s="20"/>
      <c r="K35" s="20"/>
      <c r="L35" s="21"/>
      <c r="M35" s="82"/>
      <c r="N35" s="20"/>
      <c r="O35" s="21"/>
      <c r="P35" s="8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274</v>
      </c>
      <c r="D36" s="17"/>
      <c r="E36" s="18"/>
      <c r="F36" s="19"/>
      <c r="G36" s="19"/>
      <c r="H36" s="20"/>
      <c r="I36" s="20"/>
      <c r="J36" s="20"/>
      <c r="K36" s="20"/>
      <c r="L36" s="21"/>
      <c r="M36" s="82"/>
      <c r="N36" s="20"/>
      <c r="O36" s="21"/>
      <c r="P36" s="8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130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1">
        <f t="shared" si="6"/>
        <v>0</v>
      </c>
      <c r="N37" s="61">
        <f t="shared" si="6"/>
        <v>0</v>
      </c>
      <c r="O37" s="61">
        <f t="shared" si="6"/>
        <v>0</v>
      </c>
      <c r="P37" s="61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7413.16</v>
      </c>
      <c r="C38" s="64" t="s">
        <v>37</v>
      </c>
      <c r="D38" s="65">
        <f>D14+D26-D37</f>
        <v>3277</v>
      </c>
      <c r="E38" s="65">
        <f t="shared" ref="E38:T38" si="7">E14+E26-E37</f>
        <v>13259</v>
      </c>
      <c r="F38" s="66">
        <f t="shared" si="7"/>
        <v>17.232000000000198</v>
      </c>
      <c r="G38" s="66">
        <f t="shared" si="7"/>
        <v>0</v>
      </c>
      <c r="H38" s="66">
        <f t="shared" si="7"/>
        <v>11369.140000000021</v>
      </c>
      <c r="I38" s="66">
        <f t="shared" si="7"/>
        <v>7078.2989999999991</v>
      </c>
      <c r="J38" s="66">
        <f t="shared" si="7"/>
        <v>408.14999999999645</v>
      </c>
      <c r="K38" s="66">
        <f t="shared" si="7"/>
        <v>1</v>
      </c>
      <c r="L38" s="66">
        <f t="shared" si="7"/>
        <v>8035.9500000000116</v>
      </c>
      <c r="M38" s="66">
        <f t="shared" si="7"/>
        <v>-12793</v>
      </c>
      <c r="N38" s="66">
        <f t="shared" si="7"/>
        <v>44954.209999999817</v>
      </c>
      <c r="O38" s="66">
        <f t="shared" si="7"/>
        <v>0</v>
      </c>
      <c r="P38" s="66">
        <f t="shared" si="7"/>
        <v>3584</v>
      </c>
      <c r="Q38" s="66">
        <f t="shared" si="7"/>
        <v>10702.200000000037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C0FC-E123-4601-8E80-B51732878737}">
  <dimension ref="A1:T38"/>
  <sheetViews>
    <sheetView rightToLeft="1" workbookViewId="0">
      <selection activeCell="J32" sqref="J32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67"/>
    <col min="8" max="8" width="9.42578125" bestFit="1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25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1" t="s">
        <v>5</v>
      </c>
      <c r="N2" s="156" t="s">
        <v>6</v>
      </c>
      <c r="O2" s="145"/>
      <c r="P2" s="11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1" t="s">
        <v>19</v>
      </c>
      <c r="N3" s="7" t="s">
        <v>20</v>
      </c>
      <c r="O3" s="6" t="s">
        <v>21</v>
      </c>
      <c r="P3" s="11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288</v>
      </c>
      <c r="D4" s="12">
        <f>'[1]24'!D38</f>
        <v>3277</v>
      </c>
      <c r="E4" s="12">
        <f>'[1]24'!E38</f>
        <v>13259</v>
      </c>
      <c r="F4" s="69">
        <f>'[1]24'!F38</f>
        <v>17.232000000000198</v>
      </c>
      <c r="G4" s="69">
        <f>'[1]24'!G38</f>
        <v>0</v>
      </c>
      <c r="H4" s="69">
        <f>'[1]24'!H38</f>
        <v>11369.140000000021</v>
      </c>
      <c r="I4" s="69">
        <f>'[1]24'!I38</f>
        <v>7078.2989999999991</v>
      </c>
      <c r="J4" s="69">
        <f>'[1]24'!J38</f>
        <v>408.14999999999645</v>
      </c>
      <c r="K4" s="69">
        <f>'[1]24'!K38</f>
        <v>1</v>
      </c>
      <c r="L4" s="69">
        <f>'[1]24'!L38</f>
        <v>8035.9500000000116</v>
      </c>
      <c r="M4" s="69">
        <f>'[1]24'!M38</f>
        <v>-12793</v>
      </c>
      <c r="N4" s="69">
        <f>'[1]24'!N38</f>
        <v>44954.209999999817</v>
      </c>
      <c r="O4" s="69">
        <f>'[1]24'!O38</f>
        <v>0</v>
      </c>
      <c r="P4" s="69">
        <f>'[1]24'!P38</f>
        <v>3584</v>
      </c>
      <c r="Q4" s="69">
        <f>'[1]24'!Q38</f>
        <v>10702.200000000037</v>
      </c>
      <c r="R4" s="69">
        <f>'[1]24'!R38</f>
        <v>0</v>
      </c>
      <c r="S4" s="69">
        <f>'[1]24'!S38</f>
        <v>60292</v>
      </c>
      <c r="T4" s="69">
        <f>'[1]24'!T38</f>
        <v>743.90000000002328</v>
      </c>
    </row>
    <row r="5" spans="1:20" x14ac:dyDescent="0.25">
      <c r="A5" s="15" t="s">
        <v>207</v>
      </c>
      <c r="B5" s="16" t="s">
        <v>39</v>
      </c>
      <c r="C5" s="6">
        <f>C4+1</f>
        <v>289</v>
      </c>
      <c r="D5" s="17"/>
      <c r="E5" s="18"/>
      <c r="F5" s="19">
        <v>3229</v>
      </c>
      <c r="G5" s="19"/>
      <c r="H5" s="20"/>
      <c r="I5" s="20"/>
      <c r="J5" s="20"/>
      <c r="K5" s="20"/>
      <c r="L5" s="21"/>
      <c r="M5" s="82"/>
      <c r="N5" s="20"/>
      <c r="O5" s="21"/>
      <c r="P5" s="82"/>
      <c r="Q5" s="20"/>
      <c r="R5" s="21"/>
      <c r="S5" s="23"/>
      <c r="T5" s="21"/>
    </row>
    <row r="6" spans="1:20" x14ac:dyDescent="0.25">
      <c r="A6" s="15" t="s">
        <v>207</v>
      </c>
      <c r="B6" s="16" t="s">
        <v>45</v>
      </c>
      <c r="C6" s="6">
        <f t="shared" ref="C6:C13" si="0">C5+1</f>
        <v>290</v>
      </c>
      <c r="D6" s="17"/>
      <c r="E6" s="18">
        <v>3970</v>
      </c>
      <c r="F6" s="19"/>
      <c r="G6" s="19"/>
      <c r="H6" s="20"/>
      <c r="I6" s="20"/>
      <c r="J6" s="20"/>
      <c r="K6" s="20"/>
      <c r="L6" s="21"/>
      <c r="M6" s="82"/>
      <c r="N6" s="20"/>
      <c r="O6" s="21"/>
      <c r="P6" s="82"/>
      <c r="Q6" s="20"/>
      <c r="R6" s="21"/>
      <c r="S6" s="23"/>
      <c r="T6" s="21"/>
    </row>
    <row r="7" spans="1:20" x14ac:dyDescent="0.25">
      <c r="A7" s="15" t="s">
        <v>207</v>
      </c>
      <c r="B7" s="16" t="s">
        <v>192</v>
      </c>
      <c r="C7" s="6">
        <f t="shared" si="0"/>
        <v>291</v>
      </c>
      <c r="D7" s="17"/>
      <c r="E7" s="18">
        <v>1450</v>
      </c>
      <c r="F7" s="19"/>
      <c r="G7" s="19"/>
      <c r="H7" s="20"/>
      <c r="I7" s="20"/>
      <c r="J7" s="20"/>
      <c r="K7" s="20"/>
      <c r="L7" s="21"/>
      <c r="M7" s="82"/>
      <c r="N7" s="20"/>
      <c r="O7" s="21"/>
      <c r="P7" s="82"/>
      <c r="Q7" s="20"/>
      <c r="R7" s="21"/>
      <c r="S7" s="23"/>
      <c r="T7" s="21"/>
    </row>
    <row r="8" spans="1:20" x14ac:dyDescent="0.25">
      <c r="A8" s="15"/>
      <c r="B8" s="16" t="s">
        <v>40</v>
      </c>
      <c r="C8" s="6">
        <f t="shared" si="0"/>
        <v>292</v>
      </c>
      <c r="D8" s="17"/>
      <c r="E8" s="18"/>
      <c r="F8" s="19"/>
      <c r="G8" s="19"/>
      <c r="H8" s="20"/>
      <c r="I8" s="20"/>
      <c r="J8" s="20"/>
      <c r="K8" s="20"/>
      <c r="L8" s="21"/>
      <c r="M8" s="82">
        <v>4460</v>
      </c>
      <c r="N8" s="20"/>
      <c r="O8" s="21"/>
      <c r="P8" s="82"/>
      <c r="Q8" s="20"/>
      <c r="R8" s="21"/>
      <c r="S8" s="23"/>
      <c r="T8" s="21"/>
    </row>
    <row r="9" spans="1:20" x14ac:dyDescent="0.25">
      <c r="A9" s="15"/>
      <c r="B9" s="16" t="s">
        <v>41</v>
      </c>
      <c r="C9" s="6">
        <f t="shared" si="0"/>
        <v>293</v>
      </c>
      <c r="D9" s="17"/>
      <c r="E9" s="18"/>
      <c r="F9" s="19"/>
      <c r="G9" s="19"/>
      <c r="H9" s="20"/>
      <c r="I9" s="20"/>
      <c r="J9" s="20"/>
      <c r="K9" s="20"/>
      <c r="L9" s="21"/>
      <c r="M9" s="82"/>
      <c r="N9" s="20"/>
      <c r="O9" s="21"/>
      <c r="P9" s="82">
        <v>1120</v>
      </c>
      <c r="Q9" s="20"/>
      <c r="R9" s="21"/>
      <c r="S9" s="23"/>
      <c r="T9" s="21"/>
    </row>
    <row r="10" spans="1:20" x14ac:dyDescent="0.25">
      <c r="A10" s="15"/>
      <c r="B10" s="16" t="s">
        <v>40</v>
      </c>
      <c r="C10" s="6">
        <f t="shared" si="0"/>
        <v>294</v>
      </c>
      <c r="D10" s="17"/>
      <c r="E10" s="18"/>
      <c r="F10" s="19"/>
      <c r="G10" s="19"/>
      <c r="H10" s="20"/>
      <c r="I10" s="20"/>
      <c r="J10" s="20"/>
      <c r="K10" s="20"/>
      <c r="L10" s="21"/>
      <c r="M10" s="82">
        <v>5075</v>
      </c>
      <c r="N10" s="20"/>
      <c r="O10" s="21"/>
      <c r="P10" s="82"/>
      <c r="Q10" s="20"/>
      <c r="R10" s="21"/>
      <c r="S10" s="23"/>
      <c r="T10" s="21"/>
    </row>
    <row r="11" spans="1:20" x14ac:dyDescent="0.25">
      <c r="A11" s="15"/>
      <c r="B11" s="16" t="s">
        <v>41</v>
      </c>
      <c r="C11" s="6">
        <f t="shared" si="0"/>
        <v>295</v>
      </c>
      <c r="D11" s="17"/>
      <c r="E11" s="18"/>
      <c r="F11" s="19"/>
      <c r="G11" s="19"/>
      <c r="H11" s="20"/>
      <c r="I11" s="20"/>
      <c r="J11" s="20"/>
      <c r="K11" s="20"/>
      <c r="L11" s="21"/>
      <c r="M11" s="82"/>
      <c r="N11" s="20"/>
      <c r="O11" s="21"/>
      <c r="P11" s="82">
        <v>1277</v>
      </c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296</v>
      </c>
      <c r="D12" s="17"/>
      <c r="E12" s="18"/>
      <c r="F12" s="19"/>
      <c r="G12" s="19"/>
      <c r="H12" s="20"/>
      <c r="I12" s="20"/>
      <c r="J12" s="20"/>
      <c r="K12" s="20"/>
      <c r="L12" s="21"/>
      <c r="M12" s="82"/>
      <c r="N12" s="20"/>
      <c r="O12" s="21"/>
      <c r="P12" s="8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297</v>
      </c>
      <c r="D13" s="26"/>
      <c r="E13" s="27"/>
      <c r="F13" s="28"/>
      <c r="G13" s="28"/>
      <c r="H13" s="29"/>
      <c r="I13" s="29"/>
      <c r="J13" s="29"/>
      <c r="K13" s="29"/>
      <c r="L13" s="30"/>
      <c r="M13" s="85"/>
      <c r="N13" s="29"/>
      <c r="O13" s="30"/>
      <c r="P13" s="85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3277</v>
      </c>
      <c r="E14" s="34">
        <f t="shared" ref="E14:M14" si="1">SUM(E4:E13)</f>
        <v>18679</v>
      </c>
      <c r="F14" s="35">
        <f t="shared" si="1"/>
        <v>3246.232</v>
      </c>
      <c r="G14" s="35">
        <f t="shared" si="1"/>
        <v>0</v>
      </c>
      <c r="H14" s="35">
        <f t="shared" si="1"/>
        <v>11369.140000000021</v>
      </c>
      <c r="I14" s="35">
        <f t="shared" si="1"/>
        <v>7078.2989999999991</v>
      </c>
      <c r="J14" s="35">
        <f t="shared" si="1"/>
        <v>408.14999999999645</v>
      </c>
      <c r="K14" s="35">
        <f t="shared" si="1"/>
        <v>1</v>
      </c>
      <c r="L14" s="36">
        <f t="shared" si="1"/>
        <v>8035.9500000000116</v>
      </c>
      <c r="M14" s="34">
        <f t="shared" si="1"/>
        <v>-3258</v>
      </c>
      <c r="N14" s="35">
        <f>SUM(N4:N13)</f>
        <v>44954.209999999817</v>
      </c>
      <c r="O14" s="35">
        <f t="shared" ref="O14:T14" si="2">SUM(O4:O13)</f>
        <v>0</v>
      </c>
      <c r="P14" s="34">
        <f t="shared" si="2"/>
        <v>5981</v>
      </c>
      <c r="Q14" s="35">
        <f t="shared" si="2"/>
        <v>10702.200000000037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100</v>
      </c>
      <c r="D15" s="39"/>
      <c r="E15" s="40"/>
      <c r="F15" s="41"/>
      <c r="G15" s="41"/>
      <c r="H15" s="41"/>
      <c r="I15" s="41"/>
      <c r="J15" s="41"/>
      <c r="K15" s="41"/>
      <c r="L15" s="42"/>
      <c r="M15" s="44"/>
      <c r="N15" s="41"/>
      <c r="O15" s="42"/>
      <c r="P15" s="44"/>
      <c r="Q15" s="41"/>
      <c r="R15" s="42"/>
      <c r="S15" s="44"/>
      <c r="T15" s="42"/>
    </row>
    <row r="16" spans="1:20" x14ac:dyDescent="0.25">
      <c r="A16" s="73"/>
      <c r="B16" s="74"/>
      <c r="C16" s="38">
        <f>C15+1</f>
        <v>101</v>
      </c>
      <c r="D16" s="17"/>
      <c r="E16" s="18"/>
      <c r="F16" s="19"/>
      <c r="G16" s="19"/>
      <c r="H16" s="20"/>
      <c r="I16" s="20"/>
      <c r="J16" s="20"/>
      <c r="K16" s="20"/>
      <c r="L16" s="21"/>
      <c r="M16" s="82"/>
      <c r="N16" s="20"/>
      <c r="O16" s="21"/>
      <c r="P16" s="8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102</v>
      </c>
      <c r="D17" s="17"/>
      <c r="E17" s="18"/>
      <c r="F17" s="19"/>
      <c r="G17" s="19"/>
      <c r="H17" s="20"/>
      <c r="I17" s="20"/>
      <c r="J17" s="20"/>
      <c r="K17" s="20"/>
      <c r="L17" s="21"/>
      <c r="M17" s="82"/>
      <c r="N17" s="20"/>
      <c r="O17" s="21"/>
      <c r="P17" s="8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103</v>
      </c>
      <c r="D18" s="17"/>
      <c r="E18" s="18"/>
      <c r="F18" s="19"/>
      <c r="G18" s="19"/>
      <c r="H18" s="20"/>
      <c r="I18" s="20"/>
      <c r="J18" s="20"/>
      <c r="K18" s="20"/>
      <c r="L18" s="21"/>
      <c r="M18" s="82"/>
      <c r="N18" s="20"/>
      <c r="O18" s="21"/>
      <c r="P18" s="8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104</v>
      </c>
      <c r="D19" s="17"/>
      <c r="E19" s="18"/>
      <c r="F19" s="19"/>
      <c r="G19" s="19"/>
      <c r="H19" s="20"/>
      <c r="I19" s="20"/>
      <c r="J19" s="20"/>
      <c r="K19" s="20"/>
      <c r="L19" s="21"/>
      <c r="M19" s="82"/>
      <c r="N19" s="20"/>
      <c r="O19" s="21"/>
      <c r="P19" s="8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105</v>
      </c>
      <c r="D20" s="17"/>
      <c r="E20" s="18"/>
      <c r="F20" s="19"/>
      <c r="G20" s="19"/>
      <c r="H20" s="20"/>
      <c r="I20" s="20"/>
      <c r="J20" s="20"/>
      <c r="K20" s="20"/>
      <c r="L20" s="21"/>
      <c r="M20" s="82"/>
      <c r="N20" s="20"/>
      <c r="O20" s="21"/>
      <c r="P20" s="8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106</v>
      </c>
      <c r="D21" s="17"/>
      <c r="E21" s="18"/>
      <c r="F21" s="19"/>
      <c r="G21" s="19"/>
      <c r="H21" s="20"/>
      <c r="I21" s="20"/>
      <c r="J21" s="20"/>
      <c r="K21" s="20"/>
      <c r="L21" s="21"/>
      <c r="M21" s="82"/>
      <c r="N21" s="20"/>
      <c r="O21" s="21"/>
      <c r="P21" s="8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107</v>
      </c>
      <c r="D22" s="17"/>
      <c r="E22" s="18"/>
      <c r="F22" s="19"/>
      <c r="G22" s="19"/>
      <c r="H22" s="20"/>
      <c r="I22" s="20"/>
      <c r="J22" s="20"/>
      <c r="K22" s="20"/>
      <c r="L22" s="21"/>
      <c r="M22" s="82"/>
      <c r="N22" s="20"/>
      <c r="O22" s="21"/>
      <c r="P22" s="8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108</v>
      </c>
      <c r="D23" s="17"/>
      <c r="E23" s="18"/>
      <c r="F23" s="19"/>
      <c r="G23" s="19"/>
      <c r="H23" s="20"/>
      <c r="I23" s="20"/>
      <c r="J23" s="20"/>
      <c r="K23" s="20"/>
      <c r="L23" s="21"/>
      <c r="M23" s="82"/>
      <c r="N23" s="20"/>
      <c r="O23" s="21"/>
      <c r="P23" s="8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109</v>
      </c>
      <c r="D24" s="17"/>
      <c r="E24" s="18"/>
      <c r="F24" s="19"/>
      <c r="G24" s="19"/>
      <c r="H24" s="20"/>
      <c r="I24" s="20"/>
      <c r="J24" s="20"/>
      <c r="K24" s="20"/>
      <c r="L24" s="21"/>
      <c r="M24" s="82"/>
      <c r="N24" s="20"/>
      <c r="O24" s="21"/>
      <c r="P24" s="8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110</v>
      </c>
      <c r="D25" s="26"/>
      <c r="E25" s="27"/>
      <c r="F25" s="28"/>
      <c r="G25" s="28"/>
      <c r="H25" s="29"/>
      <c r="I25" s="29"/>
      <c r="J25" s="29"/>
      <c r="K25" s="29"/>
      <c r="L25" s="30"/>
      <c r="M25" s="85"/>
      <c r="N25" s="29"/>
      <c r="O25" s="30"/>
      <c r="P25" s="85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9">
        <f t="shared" si="4"/>
        <v>0</v>
      </c>
      <c r="N26" s="49">
        <f t="shared" si="4"/>
        <v>0</v>
      </c>
      <c r="O26" s="49">
        <f t="shared" si="4"/>
        <v>0</v>
      </c>
      <c r="P26" s="49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266</v>
      </c>
      <c r="D27" s="51"/>
      <c r="E27" s="52"/>
      <c r="F27" s="53"/>
      <c r="G27" s="53"/>
      <c r="H27" s="53"/>
      <c r="I27" s="53"/>
      <c r="J27" s="53"/>
      <c r="K27" s="53"/>
      <c r="L27" s="54"/>
      <c r="M27" s="56"/>
      <c r="N27" s="53"/>
      <c r="O27" s="54"/>
      <c r="P27" s="56"/>
      <c r="Q27" s="53"/>
      <c r="R27" s="54"/>
      <c r="S27" s="56"/>
      <c r="T27" s="54"/>
    </row>
    <row r="28" spans="1:20" x14ac:dyDescent="0.25">
      <c r="A28" s="73" t="s">
        <v>50</v>
      </c>
      <c r="B28" s="74" t="s">
        <v>51</v>
      </c>
      <c r="C28" s="57">
        <f>C27+1</f>
        <v>267</v>
      </c>
      <c r="D28" s="17"/>
      <c r="E28" s="18"/>
      <c r="F28" s="19"/>
      <c r="G28" s="19"/>
      <c r="H28" s="20"/>
      <c r="I28" s="20"/>
      <c r="J28" s="20"/>
      <c r="K28" s="20"/>
      <c r="L28" s="21"/>
      <c r="M28" s="82">
        <v>100</v>
      </c>
      <c r="N28" s="20"/>
      <c r="O28" s="21"/>
      <c r="P28" s="82"/>
      <c r="Q28" s="20"/>
      <c r="R28" s="21"/>
      <c r="S28" s="23"/>
      <c r="T28" s="21"/>
    </row>
    <row r="29" spans="1:20" x14ac:dyDescent="0.25">
      <c r="A29" s="15"/>
      <c r="B29" s="16" t="s">
        <v>208</v>
      </c>
      <c r="C29" s="57">
        <f t="shared" ref="C29:C36" si="5">C28+1</f>
        <v>268</v>
      </c>
      <c r="D29" s="17"/>
      <c r="E29" s="18"/>
      <c r="F29" s="19"/>
      <c r="G29" s="19"/>
      <c r="H29" s="20">
        <v>0</v>
      </c>
      <c r="I29" s="20"/>
      <c r="J29" s="20"/>
      <c r="K29" s="20"/>
      <c r="L29" s="21"/>
      <c r="M29" s="82"/>
      <c r="N29" s="20"/>
      <c r="O29" s="21"/>
      <c r="P29" s="82"/>
      <c r="Q29" s="20"/>
      <c r="R29" s="21"/>
      <c r="S29" s="23"/>
      <c r="T29" s="21"/>
    </row>
    <row r="30" spans="1:20" x14ac:dyDescent="0.25">
      <c r="A30" s="15" t="s">
        <v>209</v>
      </c>
      <c r="B30" s="16" t="s">
        <v>210</v>
      </c>
      <c r="C30" s="57">
        <f t="shared" si="5"/>
        <v>269</v>
      </c>
      <c r="D30" s="17"/>
      <c r="E30" s="18"/>
      <c r="F30" s="19"/>
      <c r="G30" s="19"/>
      <c r="H30" s="20">
        <v>2427</v>
      </c>
      <c r="I30" s="20"/>
      <c r="J30" s="20"/>
      <c r="K30" s="20"/>
      <c r="L30" s="21"/>
      <c r="M30" s="82"/>
      <c r="N30" s="20"/>
      <c r="O30" s="21"/>
      <c r="P30" s="8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270</v>
      </c>
      <c r="D31" s="17"/>
      <c r="E31" s="18"/>
      <c r="F31" s="19"/>
      <c r="G31" s="19"/>
      <c r="H31" s="20"/>
      <c r="I31" s="20"/>
      <c r="J31" s="20"/>
      <c r="K31" s="20"/>
      <c r="L31" s="21"/>
      <c r="M31" s="82"/>
      <c r="N31" s="20"/>
      <c r="O31" s="21"/>
      <c r="P31" s="8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271</v>
      </c>
      <c r="D32" s="17"/>
      <c r="E32" s="18"/>
      <c r="F32" s="19"/>
      <c r="G32" s="19"/>
      <c r="H32" s="20"/>
      <c r="I32" s="20"/>
      <c r="J32" s="20"/>
      <c r="K32" s="20"/>
      <c r="L32" s="21"/>
      <c r="M32" s="82"/>
      <c r="N32" s="20"/>
      <c r="O32" s="21"/>
      <c r="P32" s="8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272</v>
      </c>
      <c r="D33" s="17"/>
      <c r="E33" s="18"/>
      <c r="F33" s="19"/>
      <c r="G33" s="19"/>
      <c r="H33" s="20"/>
      <c r="I33" s="20"/>
      <c r="J33" s="20"/>
      <c r="K33" s="20"/>
      <c r="L33" s="21"/>
      <c r="M33" s="82"/>
      <c r="N33" s="20"/>
      <c r="O33" s="21"/>
      <c r="P33" s="8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273</v>
      </c>
      <c r="D34" s="17"/>
      <c r="E34" s="18"/>
      <c r="F34" s="19"/>
      <c r="G34" s="19"/>
      <c r="H34" s="20"/>
      <c r="I34" s="20"/>
      <c r="J34" s="20"/>
      <c r="K34" s="20"/>
      <c r="L34" s="21"/>
      <c r="M34" s="82"/>
      <c r="N34" s="20"/>
      <c r="O34" s="21"/>
      <c r="P34" s="82"/>
      <c r="Q34" s="20"/>
      <c r="R34" s="21"/>
      <c r="S34" s="23"/>
      <c r="T34" s="21"/>
    </row>
    <row r="35" spans="1:20" x14ac:dyDescent="0.25">
      <c r="A35" s="15"/>
      <c r="B35" s="16"/>
      <c r="C35" s="57">
        <f t="shared" si="5"/>
        <v>274</v>
      </c>
      <c r="D35" s="17"/>
      <c r="E35" s="18"/>
      <c r="F35" s="19"/>
      <c r="G35" s="19"/>
      <c r="H35" s="20"/>
      <c r="I35" s="20"/>
      <c r="J35" s="20"/>
      <c r="K35" s="20"/>
      <c r="L35" s="21"/>
      <c r="M35" s="82"/>
      <c r="N35" s="20"/>
      <c r="O35" s="21"/>
      <c r="P35" s="8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275</v>
      </c>
      <c r="D36" s="17"/>
      <c r="E36" s="18"/>
      <c r="F36" s="19"/>
      <c r="G36" s="19"/>
      <c r="H36" s="20"/>
      <c r="I36" s="20"/>
      <c r="J36" s="20"/>
      <c r="K36" s="20"/>
      <c r="L36" s="21"/>
      <c r="M36" s="82"/>
      <c r="N36" s="20"/>
      <c r="O36" s="21"/>
      <c r="P36" s="8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0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2427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1">
        <f t="shared" si="6"/>
        <v>100</v>
      </c>
      <c r="N37" s="61">
        <f t="shared" si="6"/>
        <v>0</v>
      </c>
      <c r="O37" s="61">
        <f t="shared" si="6"/>
        <v>0</v>
      </c>
      <c r="P37" s="61">
        <f t="shared" si="6"/>
        <v>0</v>
      </c>
      <c r="Q37" s="61">
        <f t="shared" si="6"/>
        <v>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40810.160000000003</v>
      </c>
      <c r="C38" s="64" t="s">
        <v>37</v>
      </c>
      <c r="D38" s="65">
        <f>D14+D26-D37</f>
        <v>3277</v>
      </c>
      <c r="E38" s="65">
        <f t="shared" ref="E38:T38" si="7">E14+E26-E37</f>
        <v>18679</v>
      </c>
      <c r="F38" s="66">
        <f t="shared" si="7"/>
        <v>3246.232</v>
      </c>
      <c r="G38" s="66">
        <f t="shared" si="7"/>
        <v>0</v>
      </c>
      <c r="H38" s="66">
        <f t="shared" si="7"/>
        <v>8942.1400000000212</v>
      </c>
      <c r="I38" s="66">
        <f t="shared" si="7"/>
        <v>7078.2989999999991</v>
      </c>
      <c r="J38" s="66">
        <f t="shared" si="7"/>
        <v>408.14999999999645</v>
      </c>
      <c r="K38" s="66">
        <f t="shared" si="7"/>
        <v>1</v>
      </c>
      <c r="L38" s="66">
        <f t="shared" si="7"/>
        <v>8035.9500000000116</v>
      </c>
      <c r="M38" s="66">
        <f t="shared" si="7"/>
        <v>-3358</v>
      </c>
      <c r="N38" s="66">
        <f t="shared" si="7"/>
        <v>44954.209999999817</v>
      </c>
      <c r="O38" s="66">
        <f t="shared" si="7"/>
        <v>0</v>
      </c>
      <c r="P38" s="66">
        <f t="shared" si="7"/>
        <v>5981</v>
      </c>
      <c r="Q38" s="66">
        <f t="shared" si="7"/>
        <v>10702.200000000037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:T38"/>
  <sheetViews>
    <sheetView rightToLeft="1" workbookViewId="0">
      <selection activeCell="K18" sqref="K18"/>
    </sheetView>
  </sheetViews>
  <sheetFormatPr defaultRowHeight="15" x14ac:dyDescent="0.25"/>
  <cols>
    <col min="1" max="1" width="26.28515625" customWidth="1"/>
    <col min="2" max="2" width="28.85546875" bestFit="1" customWidth="1"/>
    <col min="3" max="3" width="6.7109375" customWidth="1"/>
    <col min="4" max="5" width="9" style="67"/>
    <col min="8" max="8" width="9.42578125" bestFit="1" customWidth="1"/>
    <col min="13" max="13" width="9.5703125" bestFit="1" customWidth="1"/>
    <col min="16" max="16" width="9.5703125" bestFit="1" customWidth="1"/>
  </cols>
  <sheetData>
    <row r="1" spans="1:20" x14ac:dyDescent="0.25">
      <c r="A1" s="1">
        <v>26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1" t="s">
        <v>5</v>
      </c>
      <c r="N2" s="156" t="s">
        <v>6</v>
      </c>
      <c r="O2" s="145"/>
      <c r="P2" s="11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1" t="s">
        <v>19</v>
      </c>
      <c r="N3" s="7" t="s">
        <v>20</v>
      </c>
      <c r="O3" s="6" t="s">
        <v>21</v>
      </c>
      <c r="P3" s="11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295</v>
      </c>
      <c r="D4" s="12">
        <f>'[1]25'!D38</f>
        <v>3277</v>
      </c>
      <c r="E4" s="12">
        <f>'[1]25'!E38</f>
        <v>18679</v>
      </c>
      <c r="F4" s="69">
        <f>'[1]25'!F38</f>
        <v>3246.232</v>
      </c>
      <c r="G4" s="69">
        <f>'[1]25'!G38</f>
        <v>0</v>
      </c>
      <c r="H4" s="69">
        <f>'[1]25'!H38</f>
        <v>8942.1400000000212</v>
      </c>
      <c r="I4" s="69">
        <f>'[1]25'!I38</f>
        <v>7078.2989999999991</v>
      </c>
      <c r="J4" s="69">
        <f>'[1]25'!J38</f>
        <v>408.14999999999645</v>
      </c>
      <c r="K4" s="69">
        <f>'[1]25'!K38</f>
        <v>1</v>
      </c>
      <c r="L4" s="69">
        <f>'[1]25'!L38</f>
        <v>8035.9500000000116</v>
      </c>
      <c r="M4" s="69">
        <f>'[1]25'!M38</f>
        <v>-3358</v>
      </c>
      <c r="N4" s="69">
        <f>'[1]25'!N38</f>
        <v>44954.209999999817</v>
      </c>
      <c r="O4" s="69">
        <f>'[1]25'!O38</f>
        <v>0</v>
      </c>
      <c r="P4" s="69">
        <f>'[1]25'!P38</f>
        <v>5981</v>
      </c>
      <c r="Q4" s="69">
        <f>'[1]25'!Q38</f>
        <v>10702.200000000037</v>
      </c>
      <c r="R4" s="69">
        <f>'[1]25'!R38</f>
        <v>0</v>
      </c>
      <c r="S4" s="69">
        <f>'[1]25'!S38</f>
        <v>60292</v>
      </c>
      <c r="T4" s="69">
        <f>'[1]25'!T38</f>
        <v>743.90000000002328</v>
      </c>
    </row>
    <row r="5" spans="1:20" x14ac:dyDescent="0.25">
      <c r="A5" s="73" t="s">
        <v>211</v>
      </c>
      <c r="B5" s="74" t="s">
        <v>30</v>
      </c>
      <c r="C5" s="6">
        <f>C4+1</f>
        <v>296</v>
      </c>
      <c r="D5" s="17"/>
      <c r="E5" s="18">
        <v>174</v>
      </c>
      <c r="F5" s="19"/>
      <c r="G5" s="19"/>
      <c r="H5" s="20"/>
      <c r="I5" s="20"/>
      <c r="J5" s="20"/>
      <c r="K5" s="20"/>
      <c r="L5" s="21"/>
      <c r="M5" s="82"/>
      <c r="N5" s="20"/>
      <c r="O5" s="21"/>
      <c r="P5" s="82"/>
      <c r="Q5" s="20"/>
      <c r="R5" s="21"/>
      <c r="S5" s="23"/>
      <c r="T5" s="21"/>
    </row>
    <row r="6" spans="1:20" x14ac:dyDescent="0.25">
      <c r="A6" s="73" t="s">
        <v>154</v>
      </c>
      <c r="B6" s="16" t="s">
        <v>212</v>
      </c>
      <c r="C6" s="6">
        <f t="shared" ref="C6:C13" si="0">C5+1</f>
        <v>297</v>
      </c>
      <c r="D6" s="17"/>
      <c r="E6" s="18">
        <v>300</v>
      </c>
      <c r="F6" s="19"/>
      <c r="G6" s="19"/>
      <c r="H6" s="20"/>
      <c r="I6" s="20"/>
      <c r="J6" s="20"/>
      <c r="K6" s="20"/>
      <c r="L6" s="21"/>
      <c r="M6" s="82"/>
      <c r="N6" s="20"/>
      <c r="O6" s="21"/>
      <c r="P6" s="82"/>
      <c r="Q6" s="20"/>
      <c r="R6" s="21"/>
      <c r="S6" s="23"/>
      <c r="T6" s="21"/>
    </row>
    <row r="7" spans="1:20" x14ac:dyDescent="0.25">
      <c r="A7" s="73"/>
      <c r="B7" s="16" t="s">
        <v>40</v>
      </c>
      <c r="C7" s="6">
        <f t="shared" si="0"/>
        <v>298</v>
      </c>
      <c r="D7" s="17"/>
      <c r="E7" s="18"/>
      <c r="F7" s="19"/>
      <c r="G7" s="19"/>
      <c r="H7" s="20"/>
      <c r="I7" s="20"/>
      <c r="J7" s="20"/>
      <c r="K7" s="20"/>
      <c r="L7" s="21"/>
      <c r="M7" s="82">
        <v>3440</v>
      </c>
      <c r="N7" s="20"/>
      <c r="O7" s="21"/>
      <c r="P7" s="82"/>
      <c r="Q7" s="20"/>
      <c r="R7" s="21"/>
      <c r="S7" s="23"/>
      <c r="T7" s="21"/>
    </row>
    <row r="8" spans="1:20" x14ac:dyDescent="0.25">
      <c r="A8" s="73"/>
      <c r="B8" s="16" t="s">
        <v>41</v>
      </c>
      <c r="C8" s="6">
        <f t="shared" si="0"/>
        <v>299</v>
      </c>
      <c r="D8" s="17"/>
      <c r="E8" s="18"/>
      <c r="F8" s="19"/>
      <c r="G8" s="19"/>
      <c r="H8" s="20"/>
      <c r="I8" s="20"/>
      <c r="J8" s="20"/>
      <c r="K8" s="20"/>
      <c r="L8" s="21"/>
      <c r="M8" s="82"/>
      <c r="N8" s="20"/>
      <c r="O8" s="21"/>
      <c r="P8" s="82">
        <v>350</v>
      </c>
      <c r="Q8" s="20"/>
      <c r="R8" s="21"/>
      <c r="S8" s="23"/>
      <c r="T8" s="21"/>
    </row>
    <row r="9" spans="1:20" x14ac:dyDescent="0.25">
      <c r="A9" s="73"/>
      <c r="B9" s="74"/>
      <c r="C9" s="6">
        <f t="shared" si="0"/>
        <v>300</v>
      </c>
      <c r="D9" s="17"/>
      <c r="E9" s="18"/>
      <c r="F9" s="19"/>
      <c r="G9" s="19"/>
      <c r="H9" s="20"/>
      <c r="I9" s="20"/>
      <c r="J9" s="20"/>
      <c r="K9" s="20"/>
      <c r="L9" s="21"/>
      <c r="M9" s="82"/>
      <c r="N9" s="20"/>
      <c r="O9" s="21"/>
      <c r="P9" s="82"/>
      <c r="Q9" s="20"/>
      <c r="R9" s="21"/>
      <c r="S9" s="23"/>
      <c r="T9" s="21"/>
    </row>
    <row r="10" spans="1:20" x14ac:dyDescent="0.25">
      <c r="A10" s="73"/>
      <c r="B10" s="74"/>
      <c r="C10" s="6">
        <f t="shared" si="0"/>
        <v>301</v>
      </c>
      <c r="D10" s="17"/>
      <c r="E10" s="18"/>
      <c r="F10" s="19"/>
      <c r="G10" s="19"/>
      <c r="H10" s="20"/>
      <c r="I10" s="20"/>
      <c r="J10" s="20"/>
      <c r="K10" s="20"/>
      <c r="L10" s="21"/>
      <c r="M10" s="82"/>
      <c r="N10" s="20"/>
      <c r="O10" s="21"/>
      <c r="P10" s="82"/>
      <c r="Q10" s="20"/>
      <c r="R10" s="21"/>
      <c r="S10" s="23"/>
      <c r="T10" s="21"/>
    </row>
    <row r="11" spans="1:20" x14ac:dyDescent="0.25">
      <c r="A11" s="73"/>
      <c r="B11" s="74"/>
      <c r="C11" s="6">
        <f t="shared" si="0"/>
        <v>302</v>
      </c>
      <c r="D11" s="17"/>
      <c r="E11" s="18"/>
      <c r="F11" s="19"/>
      <c r="G11" s="19"/>
      <c r="H11" s="20"/>
      <c r="I11" s="20"/>
      <c r="J11" s="20"/>
      <c r="K11" s="20"/>
      <c r="L11" s="21"/>
      <c r="M11" s="82"/>
      <c r="N11" s="20"/>
      <c r="O11" s="21"/>
      <c r="P11" s="82"/>
      <c r="Q11" s="20"/>
      <c r="R11" s="21"/>
      <c r="S11" s="23"/>
      <c r="T11" s="21"/>
    </row>
    <row r="12" spans="1:20" x14ac:dyDescent="0.25">
      <c r="A12" s="73"/>
      <c r="B12" s="74"/>
      <c r="C12" s="6">
        <f t="shared" si="0"/>
        <v>303</v>
      </c>
      <c r="D12" s="17"/>
      <c r="E12" s="18"/>
      <c r="F12" s="19"/>
      <c r="G12" s="19"/>
      <c r="H12" s="20"/>
      <c r="I12" s="20"/>
      <c r="J12" s="20"/>
      <c r="K12" s="20"/>
      <c r="L12" s="21"/>
      <c r="M12" s="82"/>
      <c r="N12" s="20"/>
      <c r="O12" s="21"/>
      <c r="P12" s="82"/>
      <c r="Q12" s="20"/>
      <c r="R12" s="21"/>
      <c r="S12" s="23"/>
      <c r="T12" s="21"/>
    </row>
    <row r="13" spans="1:20" ht="15.75" thickBot="1" x14ac:dyDescent="0.3">
      <c r="A13" s="73"/>
      <c r="B13" s="74"/>
      <c r="C13" s="6">
        <f t="shared" si="0"/>
        <v>304</v>
      </c>
      <c r="D13" s="26"/>
      <c r="E13" s="27"/>
      <c r="F13" s="28"/>
      <c r="G13" s="28"/>
      <c r="H13" s="29"/>
      <c r="I13" s="29"/>
      <c r="J13" s="29"/>
      <c r="K13" s="29"/>
      <c r="L13" s="30"/>
      <c r="M13" s="85"/>
      <c r="N13" s="29"/>
      <c r="O13" s="30"/>
      <c r="P13" s="85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3277</v>
      </c>
      <c r="E14" s="34">
        <f t="shared" ref="E14:M14" si="1">SUM(E4:E13)</f>
        <v>19153</v>
      </c>
      <c r="F14" s="35">
        <f t="shared" si="1"/>
        <v>3246.232</v>
      </c>
      <c r="G14" s="35">
        <f t="shared" si="1"/>
        <v>0</v>
      </c>
      <c r="H14" s="35">
        <f t="shared" si="1"/>
        <v>8942.1400000000212</v>
      </c>
      <c r="I14" s="35">
        <f t="shared" si="1"/>
        <v>7078.2989999999991</v>
      </c>
      <c r="J14" s="35">
        <f t="shared" si="1"/>
        <v>408.14999999999645</v>
      </c>
      <c r="K14" s="35">
        <f t="shared" si="1"/>
        <v>1</v>
      </c>
      <c r="L14" s="36">
        <f t="shared" si="1"/>
        <v>8035.9500000000116</v>
      </c>
      <c r="M14" s="34">
        <f t="shared" si="1"/>
        <v>82</v>
      </c>
      <c r="N14" s="35">
        <f>SUM(N4:N13)</f>
        <v>44954.209999999817</v>
      </c>
      <c r="O14" s="35">
        <f t="shared" ref="O14:T14" si="2">SUM(O4:O13)</f>
        <v>0</v>
      </c>
      <c r="P14" s="34">
        <f t="shared" si="2"/>
        <v>6331</v>
      </c>
      <c r="Q14" s="35">
        <f t="shared" si="2"/>
        <v>10702.200000000037</v>
      </c>
      <c r="R14" s="35">
        <f t="shared" si="2"/>
        <v>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100</v>
      </c>
      <c r="D15" s="39"/>
      <c r="E15" s="40"/>
      <c r="F15" s="41"/>
      <c r="G15" s="41"/>
      <c r="H15" s="41"/>
      <c r="I15" s="41"/>
      <c r="J15" s="41"/>
      <c r="K15" s="41"/>
      <c r="L15" s="42"/>
      <c r="M15" s="44"/>
      <c r="N15" s="41"/>
      <c r="O15" s="42"/>
      <c r="P15" s="44"/>
      <c r="Q15" s="41"/>
      <c r="R15" s="42"/>
      <c r="S15" s="44"/>
      <c r="T15" s="42"/>
    </row>
    <row r="16" spans="1:20" x14ac:dyDescent="0.25">
      <c r="A16" s="73"/>
      <c r="B16" s="74"/>
      <c r="C16" s="38">
        <f>C15+1</f>
        <v>101</v>
      </c>
      <c r="D16" s="17"/>
      <c r="E16" s="18"/>
      <c r="F16" s="19"/>
      <c r="G16" s="19"/>
      <c r="H16" s="20"/>
      <c r="I16" s="20"/>
      <c r="J16" s="20"/>
      <c r="K16" s="20"/>
      <c r="L16" s="21"/>
      <c r="M16" s="82"/>
      <c r="N16" s="20"/>
      <c r="O16" s="21"/>
      <c r="P16" s="82"/>
      <c r="Q16" s="20"/>
      <c r="R16" s="21"/>
      <c r="S16" s="23"/>
      <c r="T16" s="21"/>
    </row>
    <row r="17" spans="1:20" x14ac:dyDescent="0.25">
      <c r="A17" s="73"/>
      <c r="B17" s="74"/>
      <c r="C17" s="38">
        <f t="shared" ref="C17:C25" si="3">C16+1</f>
        <v>102</v>
      </c>
      <c r="D17" s="17"/>
      <c r="E17" s="18"/>
      <c r="F17" s="19"/>
      <c r="G17" s="19"/>
      <c r="H17" s="20"/>
      <c r="I17" s="20"/>
      <c r="J17" s="20"/>
      <c r="K17" s="20"/>
      <c r="L17" s="21"/>
      <c r="M17" s="82"/>
      <c r="N17" s="20"/>
      <c r="O17" s="21"/>
      <c r="P17" s="82"/>
      <c r="Q17" s="20"/>
      <c r="R17" s="21"/>
      <c r="S17" s="23"/>
      <c r="T17" s="21"/>
    </row>
    <row r="18" spans="1:20" x14ac:dyDescent="0.25">
      <c r="A18" s="73"/>
      <c r="B18" s="74"/>
      <c r="C18" s="38">
        <f t="shared" si="3"/>
        <v>103</v>
      </c>
      <c r="D18" s="17"/>
      <c r="E18" s="18"/>
      <c r="F18" s="19"/>
      <c r="G18" s="19"/>
      <c r="H18" s="20"/>
      <c r="I18" s="20"/>
      <c r="J18" s="20"/>
      <c r="K18" s="20"/>
      <c r="L18" s="21"/>
      <c r="M18" s="82"/>
      <c r="N18" s="20"/>
      <c r="O18" s="21"/>
      <c r="P18" s="82"/>
      <c r="Q18" s="20"/>
      <c r="R18" s="21"/>
      <c r="S18" s="23"/>
      <c r="T18" s="21"/>
    </row>
    <row r="19" spans="1:20" x14ac:dyDescent="0.25">
      <c r="A19" s="73"/>
      <c r="B19" s="74"/>
      <c r="C19" s="38">
        <f t="shared" si="3"/>
        <v>104</v>
      </c>
      <c r="D19" s="17"/>
      <c r="E19" s="18"/>
      <c r="F19" s="19"/>
      <c r="G19" s="19"/>
      <c r="H19" s="20"/>
      <c r="I19" s="20"/>
      <c r="J19" s="20"/>
      <c r="K19" s="20"/>
      <c r="L19" s="21"/>
      <c r="M19" s="82"/>
      <c r="N19" s="20"/>
      <c r="O19" s="21"/>
      <c r="P19" s="82"/>
      <c r="Q19" s="20"/>
      <c r="R19" s="21"/>
      <c r="S19" s="23"/>
      <c r="T19" s="21"/>
    </row>
    <row r="20" spans="1:20" x14ac:dyDescent="0.25">
      <c r="A20" s="73"/>
      <c r="B20" s="74"/>
      <c r="C20" s="38">
        <f t="shared" si="3"/>
        <v>105</v>
      </c>
      <c r="D20" s="17"/>
      <c r="E20" s="18"/>
      <c r="F20" s="19"/>
      <c r="G20" s="19"/>
      <c r="H20" s="20"/>
      <c r="I20" s="20"/>
      <c r="J20" s="20"/>
      <c r="K20" s="20"/>
      <c r="L20" s="21"/>
      <c r="M20" s="82"/>
      <c r="N20" s="20"/>
      <c r="O20" s="21"/>
      <c r="P20" s="82"/>
      <c r="Q20" s="20"/>
      <c r="R20" s="21"/>
      <c r="S20" s="23"/>
      <c r="T20" s="21"/>
    </row>
    <row r="21" spans="1:20" x14ac:dyDescent="0.25">
      <c r="A21" s="73"/>
      <c r="B21" s="74"/>
      <c r="C21" s="38">
        <f t="shared" si="3"/>
        <v>106</v>
      </c>
      <c r="D21" s="17"/>
      <c r="E21" s="18"/>
      <c r="F21" s="19"/>
      <c r="G21" s="19"/>
      <c r="H21" s="20"/>
      <c r="I21" s="20"/>
      <c r="J21" s="20"/>
      <c r="K21" s="20"/>
      <c r="L21" s="21"/>
      <c r="M21" s="82"/>
      <c r="N21" s="20"/>
      <c r="O21" s="21"/>
      <c r="P21" s="82"/>
      <c r="Q21" s="20"/>
      <c r="R21" s="21"/>
      <c r="S21" s="23"/>
      <c r="T21" s="21"/>
    </row>
    <row r="22" spans="1:20" x14ac:dyDescent="0.25">
      <c r="A22" s="73"/>
      <c r="B22" s="74"/>
      <c r="C22" s="38">
        <f t="shared" si="3"/>
        <v>107</v>
      </c>
      <c r="D22" s="17"/>
      <c r="E22" s="18"/>
      <c r="F22" s="19"/>
      <c r="G22" s="19"/>
      <c r="H22" s="20"/>
      <c r="I22" s="20"/>
      <c r="J22" s="20"/>
      <c r="K22" s="20"/>
      <c r="L22" s="21"/>
      <c r="M22" s="82"/>
      <c r="N22" s="20"/>
      <c r="O22" s="21"/>
      <c r="P22" s="82"/>
      <c r="Q22" s="20"/>
      <c r="R22" s="21"/>
      <c r="S22" s="23"/>
      <c r="T22" s="21"/>
    </row>
    <row r="23" spans="1:20" x14ac:dyDescent="0.25">
      <c r="A23" s="73"/>
      <c r="B23" s="74"/>
      <c r="C23" s="38">
        <f t="shared" si="3"/>
        <v>108</v>
      </c>
      <c r="D23" s="17"/>
      <c r="E23" s="18"/>
      <c r="F23" s="19"/>
      <c r="G23" s="19"/>
      <c r="H23" s="20"/>
      <c r="I23" s="20"/>
      <c r="J23" s="20"/>
      <c r="K23" s="20"/>
      <c r="L23" s="21"/>
      <c r="M23" s="82"/>
      <c r="N23" s="20"/>
      <c r="O23" s="21"/>
      <c r="P23" s="82"/>
      <c r="Q23" s="20"/>
      <c r="R23" s="21"/>
      <c r="S23" s="23"/>
      <c r="T23" s="21"/>
    </row>
    <row r="24" spans="1:20" x14ac:dyDescent="0.25">
      <c r="A24" s="73"/>
      <c r="B24" s="74"/>
      <c r="C24" s="38">
        <f t="shared" si="3"/>
        <v>109</v>
      </c>
      <c r="D24" s="17"/>
      <c r="E24" s="18"/>
      <c r="F24" s="19"/>
      <c r="G24" s="19"/>
      <c r="H24" s="20"/>
      <c r="I24" s="20"/>
      <c r="J24" s="20"/>
      <c r="K24" s="20"/>
      <c r="L24" s="21"/>
      <c r="M24" s="82"/>
      <c r="N24" s="20"/>
      <c r="O24" s="21"/>
      <c r="P24" s="82"/>
      <c r="Q24" s="20"/>
      <c r="R24" s="21"/>
      <c r="S24" s="23"/>
      <c r="T24" s="21"/>
    </row>
    <row r="25" spans="1:20" ht="15.75" thickBot="1" x14ac:dyDescent="0.3">
      <c r="A25" s="75"/>
      <c r="B25" s="76"/>
      <c r="C25" s="38">
        <f t="shared" si="3"/>
        <v>110</v>
      </c>
      <c r="D25" s="26"/>
      <c r="E25" s="27"/>
      <c r="F25" s="28"/>
      <c r="G25" s="28"/>
      <c r="H25" s="29"/>
      <c r="I25" s="29"/>
      <c r="J25" s="29"/>
      <c r="K25" s="29"/>
      <c r="L25" s="30"/>
      <c r="M25" s="85"/>
      <c r="N25" s="29"/>
      <c r="O25" s="30"/>
      <c r="P25" s="85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9">
        <f t="shared" si="4"/>
        <v>0</v>
      </c>
      <c r="N26" s="49">
        <f t="shared" si="4"/>
        <v>0</v>
      </c>
      <c r="O26" s="49">
        <f t="shared" si="4"/>
        <v>0</v>
      </c>
      <c r="P26" s="49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269</v>
      </c>
      <c r="D27" s="51"/>
      <c r="E27" s="52"/>
      <c r="F27" s="53"/>
      <c r="G27" s="53"/>
      <c r="H27" s="53"/>
      <c r="I27" s="53"/>
      <c r="J27" s="53"/>
      <c r="K27" s="53"/>
      <c r="L27" s="54"/>
      <c r="M27" s="56"/>
      <c r="N27" s="53"/>
      <c r="O27" s="54"/>
      <c r="P27" s="56"/>
      <c r="Q27" s="53"/>
      <c r="R27" s="54"/>
      <c r="S27" s="56"/>
      <c r="T27" s="54"/>
    </row>
    <row r="28" spans="1:20" x14ac:dyDescent="0.25">
      <c r="A28" s="73" t="s">
        <v>104</v>
      </c>
      <c r="B28" s="73" t="s">
        <v>213</v>
      </c>
      <c r="C28" s="57">
        <f>C27+1</f>
        <v>270</v>
      </c>
      <c r="D28" s="17">
        <v>900</v>
      </c>
      <c r="E28" s="18"/>
      <c r="F28" s="19"/>
      <c r="G28" s="19"/>
      <c r="H28" s="20"/>
      <c r="I28" s="20"/>
      <c r="J28" s="20"/>
      <c r="K28" s="20"/>
      <c r="L28" s="21"/>
      <c r="M28" s="82"/>
      <c r="N28" s="20"/>
      <c r="O28" s="21"/>
      <c r="P28" s="82"/>
      <c r="Q28" s="20"/>
      <c r="R28" s="21"/>
      <c r="S28" s="23"/>
      <c r="T28" s="21"/>
    </row>
    <row r="29" spans="1:20" x14ac:dyDescent="0.25">
      <c r="A29" s="73" t="s">
        <v>214</v>
      </c>
      <c r="B29" s="74" t="s">
        <v>215</v>
      </c>
      <c r="C29" s="57">
        <f t="shared" ref="C29:C36" si="5">C28+1</f>
        <v>271</v>
      </c>
      <c r="D29" s="17">
        <v>1000</v>
      </c>
      <c r="E29" s="18"/>
      <c r="F29" s="19"/>
      <c r="G29" s="19"/>
      <c r="H29" s="20"/>
      <c r="I29" s="20"/>
      <c r="J29" s="20"/>
      <c r="K29" s="20"/>
      <c r="L29" s="21"/>
      <c r="M29" s="82"/>
      <c r="N29" s="20"/>
      <c r="O29" s="21"/>
      <c r="P29" s="82"/>
      <c r="Q29" s="20"/>
      <c r="R29" s="21"/>
      <c r="S29" s="23"/>
      <c r="T29" s="21"/>
    </row>
    <row r="30" spans="1:20" x14ac:dyDescent="0.25">
      <c r="A30" s="73" t="s">
        <v>216</v>
      </c>
      <c r="B30" s="74" t="s">
        <v>217</v>
      </c>
      <c r="C30" s="57">
        <f t="shared" si="5"/>
        <v>272</v>
      </c>
      <c r="D30" s="17"/>
      <c r="E30" s="18"/>
      <c r="F30" s="19"/>
      <c r="G30" s="19"/>
      <c r="H30" s="20"/>
      <c r="I30" s="20"/>
      <c r="J30" s="20"/>
      <c r="K30" s="20"/>
      <c r="L30" s="21"/>
      <c r="M30" s="82"/>
      <c r="N30" s="20"/>
      <c r="O30" s="21"/>
      <c r="P30" s="82"/>
      <c r="Q30" s="20">
        <v>2250</v>
      </c>
      <c r="R30" s="21"/>
      <c r="S30" s="23"/>
      <c r="T30" s="21"/>
    </row>
    <row r="31" spans="1:20" x14ac:dyDescent="0.25">
      <c r="A31" s="73" t="s">
        <v>139</v>
      </c>
      <c r="B31" s="74" t="s">
        <v>218</v>
      </c>
      <c r="C31" s="57">
        <f t="shared" si="5"/>
        <v>273</v>
      </c>
      <c r="D31" s="17">
        <v>798</v>
      </c>
      <c r="E31" s="18"/>
      <c r="F31" s="19"/>
      <c r="G31" s="19"/>
      <c r="H31" s="20"/>
      <c r="I31" s="20"/>
      <c r="J31" s="20"/>
      <c r="K31" s="20"/>
      <c r="L31" s="21"/>
      <c r="M31" s="82"/>
      <c r="N31" s="20"/>
      <c r="O31" s="21"/>
      <c r="P31" s="82"/>
      <c r="Q31" s="20"/>
      <c r="R31" s="21"/>
      <c r="S31" s="23"/>
      <c r="T31" s="21"/>
    </row>
    <row r="32" spans="1:20" x14ac:dyDescent="0.25">
      <c r="A32" s="73" t="s">
        <v>219</v>
      </c>
      <c r="B32" s="74" t="s">
        <v>220</v>
      </c>
      <c r="C32" s="57">
        <f t="shared" si="5"/>
        <v>274</v>
      </c>
      <c r="D32" s="17">
        <v>3161</v>
      </c>
      <c r="E32" s="18"/>
      <c r="F32" s="19"/>
      <c r="G32" s="19"/>
      <c r="H32" s="20"/>
      <c r="I32" s="20"/>
      <c r="J32" s="20"/>
      <c r="K32" s="20"/>
      <c r="L32" s="21"/>
      <c r="M32" s="82"/>
      <c r="N32" s="20"/>
      <c r="O32" s="21"/>
      <c r="P32" s="82"/>
      <c r="Q32" s="20"/>
      <c r="R32" s="21"/>
      <c r="S32" s="23"/>
      <c r="T32" s="21"/>
    </row>
    <row r="33" spans="1:20" x14ac:dyDescent="0.25">
      <c r="A33" s="73"/>
      <c r="B33" s="74"/>
      <c r="C33" s="57">
        <f t="shared" si="5"/>
        <v>275</v>
      </c>
      <c r="D33" s="17"/>
      <c r="E33" s="18"/>
      <c r="F33" s="19"/>
      <c r="G33" s="19"/>
      <c r="H33" s="20"/>
      <c r="I33" s="20"/>
      <c r="J33" s="20"/>
      <c r="K33" s="20"/>
      <c r="L33" s="21"/>
      <c r="M33" s="82"/>
      <c r="N33" s="20"/>
      <c r="O33" s="21"/>
      <c r="P33" s="82"/>
      <c r="Q33" s="20"/>
      <c r="R33" s="21"/>
      <c r="S33" s="23"/>
      <c r="T33" s="21"/>
    </row>
    <row r="34" spans="1:20" x14ac:dyDescent="0.25">
      <c r="A34" s="73"/>
      <c r="B34" s="74"/>
      <c r="C34" s="57">
        <f t="shared" si="5"/>
        <v>276</v>
      </c>
      <c r="D34" s="17"/>
      <c r="E34" s="18"/>
      <c r="F34" s="19"/>
      <c r="G34" s="19"/>
      <c r="H34" s="20"/>
      <c r="I34" s="20"/>
      <c r="J34" s="20"/>
      <c r="K34" s="20"/>
      <c r="L34" s="21"/>
      <c r="M34" s="82"/>
      <c r="N34" s="20"/>
      <c r="O34" s="21"/>
      <c r="P34" s="82"/>
      <c r="Q34" s="20"/>
      <c r="R34" s="21"/>
      <c r="S34" s="23"/>
      <c r="T34" s="21"/>
    </row>
    <row r="35" spans="1:20" x14ac:dyDescent="0.25">
      <c r="A35" s="73"/>
      <c r="B35" s="74"/>
      <c r="C35" s="57">
        <f t="shared" si="5"/>
        <v>277</v>
      </c>
      <c r="D35" s="17"/>
      <c r="E35" s="18"/>
      <c r="F35" s="19"/>
      <c r="G35" s="19"/>
      <c r="H35" s="20"/>
      <c r="I35" s="20"/>
      <c r="J35" s="20"/>
      <c r="K35" s="20"/>
      <c r="L35" s="21"/>
      <c r="M35" s="82"/>
      <c r="N35" s="20"/>
      <c r="O35" s="21"/>
      <c r="P35" s="82"/>
      <c r="Q35" s="20"/>
      <c r="R35" s="21"/>
      <c r="S35" s="23"/>
      <c r="T35" s="21"/>
    </row>
    <row r="36" spans="1:20" x14ac:dyDescent="0.25">
      <c r="A36" s="73"/>
      <c r="B36" s="74"/>
      <c r="C36" s="57">
        <f t="shared" si="5"/>
        <v>278</v>
      </c>
      <c r="D36" s="17"/>
      <c r="E36" s="18"/>
      <c r="F36" s="19"/>
      <c r="G36" s="19"/>
      <c r="H36" s="20"/>
      <c r="I36" s="20"/>
      <c r="J36" s="20"/>
      <c r="K36" s="20"/>
      <c r="L36" s="21"/>
      <c r="M36" s="82"/>
      <c r="N36" s="20"/>
      <c r="O36" s="21"/>
      <c r="P36" s="8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5859</v>
      </c>
      <c r="E37" s="60">
        <f t="shared" ref="E37:T37" si="6">SUM(E27:E36)</f>
        <v>0</v>
      </c>
      <c r="F37" s="61">
        <f t="shared" si="6"/>
        <v>0</v>
      </c>
      <c r="G37" s="61">
        <f t="shared" si="6"/>
        <v>0</v>
      </c>
      <c r="H37" s="61">
        <f t="shared" si="6"/>
        <v>0</v>
      </c>
      <c r="I37" s="61">
        <f t="shared" si="6"/>
        <v>0</v>
      </c>
      <c r="J37" s="61">
        <f t="shared" si="6"/>
        <v>0</v>
      </c>
      <c r="K37" s="61">
        <f t="shared" si="6"/>
        <v>0</v>
      </c>
      <c r="L37" s="61">
        <f t="shared" si="6"/>
        <v>0</v>
      </c>
      <c r="M37" s="61">
        <f t="shared" si="6"/>
        <v>0</v>
      </c>
      <c r="N37" s="61">
        <f t="shared" si="6"/>
        <v>0</v>
      </c>
      <c r="O37" s="61">
        <f t="shared" si="6"/>
        <v>0</v>
      </c>
      <c r="P37" s="61">
        <f t="shared" si="6"/>
        <v>0</v>
      </c>
      <c r="Q37" s="61">
        <f t="shared" si="6"/>
        <v>2250</v>
      </c>
      <c r="R37" s="61">
        <f t="shared" si="6"/>
        <v>0</v>
      </c>
      <c r="S37" s="61">
        <f t="shared" si="6"/>
        <v>0</v>
      </c>
      <c r="T37" s="61">
        <f t="shared" si="6"/>
        <v>0</v>
      </c>
    </row>
    <row r="38" spans="1:20" ht="15.75" thickBot="1" x14ac:dyDescent="0.3">
      <c r="A38" s="62" t="s">
        <v>36</v>
      </c>
      <c r="B38" s="63">
        <f>D38+E38+F38*5+G38*3.5+M38+P38</f>
        <v>39215.160000000003</v>
      </c>
      <c r="C38" s="64" t="s">
        <v>37</v>
      </c>
      <c r="D38" s="65">
        <f>D14+D26-D37</f>
        <v>-2582</v>
      </c>
      <c r="E38" s="65">
        <f t="shared" ref="E38:T38" si="7">E14+E26-E37</f>
        <v>19153</v>
      </c>
      <c r="F38" s="66">
        <f t="shared" si="7"/>
        <v>3246.232</v>
      </c>
      <c r="G38" s="66">
        <f t="shared" si="7"/>
        <v>0</v>
      </c>
      <c r="H38" s="66">
        <f t="shared" si="7"/>
        <v>8942.1400000000212</v>
      </c>
      <c r="I38" s="66">
        <f t="shared" si="7"/>
        <v>7078.2989999999991</v>
      </c>
      <c r="J38" s="66">
        <f t="shared" si="7"/>
        <v>408.14999999999645</v>
      </c>
      <c r="K38" s="66">
        <f t="shared" si="7"/>
        <v>1</v>
      </c>
      <c r="L38" s="66">
        <f t="shared" si="7"/>
        <v>8035.9500000000116</v>
      </c>
      <c r="M38" s="66">
        <f t="shared" si="7"/>
        <v>82</v>
      </c>
      <c r="N38" s="66">
        <f t="shared" si="7"/>
        <v>44954.209999999817</v>
      </c>
      <c r="O38" s="66">
        <f t="shared" si="7"/>
        <v>0</v>
      </c>
      <c r="P38" s="66">
        <f t="shared" si="7"/>
        <v>6331</v>
      </c>
      <c r="Q38" s="66">
        <f t="shared" si="7"/>
        <v>8452.2000000000371</v>
      </c>
      <c r="R38" s="66">
        <f t="shared" si="7"/>
        <v>0</v>
      </c>
      <c r="S38" s="66">
        <f t="shared" si="7"/>
        <v>60292</v>
      </c>
      <c r="T38" s="66">
        <f t="shared" si="7"/>
        <v>743.90000000002328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:T40"/>
  <sheetViews>
    <sheetView rightToLeft="1" workbookViewId="0">
      <selection activeCell="G16" sqref="G16"/>
    </sheetView>
  </sheetViews>
  <sheetFormatPr defaultRowHeight="15" x14ac:dyDescent="0.25"/>
  <cols>
    <col min="1" max="1" width="26.28515625" customWidth="1"/>
    <col min="2" max="2" width="27.28515625" bestFit="1" customWidth="1"/>
    <col min="3" max="3" width="6.7109375" customWidth="1"/>
    <col min="4" max="5" width="9" style="67"/>
    <col min="8" max="8" width="9.42578125" bestFit="1" customWidth="1"/>
    <col min="13" max="13" width="9.5703125" bestFit="1" customWidth="1"/>
    <col min="14" max="14" width="10.7109375" bestFit="1" customWidth="1"/>
    <col min="16" max="16" width="9.5703125" bestFit="1" customWidth="1"/>
  </cols>
  <sheetData>
    <row r="1" spans="1:20" x14ac:dyDescent="0.25">
      <c r="A1" s="1">
        <v>27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1" t="s">
        <v>5</v>
      </c>
      <c r="N2" s="156" t="s">
        <v>6</v>
      </c>
      <c r="O2" s="145"/>
      <c r="P2" s="11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1" t="s">
        <v>19</v>
      </c>
      <c r="N3" s="7" t="s">
        <v>20</v>
      </c>
      <c r="O3" s="6" t="s">
        <v>21</v>
      </c>
      <c r="P3" s="11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299</v>
      </c>
      <c r="D4" s="12">
        <f>'[1]26'!D38</f>
        <v>-2582</v>
      </c>
      <c r="E4" s="12">
        <f>'[1]26'!E38</f>
        <v>19153</v>
      </c>
      <c r="F4" s="69">
        <f>'[1]26'!F38</f>
        <v>3246.232</v>
      </c>
      <c r="G4" s="69">
        <f>'[1]26'!G38</f>
        <v>0</v>
      </c>
      <c r="H4" s="69">
        <f>'[1]26'!H38</f>
        <v>8942.1400000000212</v>
      </c>
      <c r="I4" s="69">
        <f>'[1]26'!I38</f>
        <v>7078.2989999999991</v>
      </c>
      <c r="J4" s="69">
        <f>'[1]26'!J38</f>
        <v>408.14999999999645</v>
      </c>
      <c r="K4" s="69">
        <f>'[1]26'!K38</f>
        <v>1</v>
      </c>
      <c r="L4" s="69">
        <f>'[1]26'!L38</f>
        <v>8035.9500000000116</v>
      </c>
      <c r="M4" s="69">
        <f>'[1]26'!M38</f>
        <v>82</v>
      </c>
      <c r="N4" s="69">
        <f>'[1]26'!N38</f>
        <v>44954.209999999817</v>
      </c>
      <c r="O4" s="69">
        <f>'[1]26'!O38</f>
        <v>0</v>
      </c>
      <c r="P4" s="69">
        <f>'[1]26'!P38</f>
        <v>6331</v>
      </c>
      <c r="Q4" s="69">
        <f>'[1]26'!Q38</f>
        <v>8452.2000000000371</v>
      </c>
      <c r="R4" s="69">
        <f>'[1]26'!R38</f>
        <v>0</v>
      </c>
      <c r="S4" s="69">
        <f>'[1]26'!S38</f>
        <v>60292</v>
      </c>
      <c r="T4" s="69">
        <f>'[1]26'!T38</f>
        <v>743.90000000002328</v>
      </c>
    </row>
    <row r="5" spans="1:20" x14ac:dyDescent="0.25">
      <c r="A5" s="73" t="s">
        <v>221</v>
      </c>
      <c r="B5" s="16" t="s">
        <v>40</v>
      </c>
      <c r="C5" s="6">
        <f>C4+1</f>
        <v>300</v>
      </c>
      <c r="D5" s="17"/>
      <c r="E5" s="18"/>
      <c r="F5" s="19"/>
      <c r="G5" s="19"/>
      <c r="H5" s="20"/>
      <c r="I5" s="20"/>
      <c r="J5" s="20"/>
      <c r="K5" s="20"/>
      <c r="L5" s="21"/>
      <c r="M5" s="82"/>
      <c r="N5" s="20"/>
      <c r="O5" s="21">
        <v>28000</v>
      </c>
      <c r="P5" s="82"/>
      <c r="Q5" s="20"/>
      <c r="R5" s="21"/>
      <c r="S5" s="23"/>
      <c r="T5" s="21"/>
    </row>
    <row r="6" spans="1:20" x14ac:dyDescent="0.25">
      <c r="A6" s="73" t="s">
        <v>221</v>
      </c>
      <c r="B6" s="16" t="s">
        <v>41</v>
      </c>
      <c r="C6" s="6">
        <f t="shared" ref="C6:C13" si="0">C5+1</f>
        <v>301</v>
      </c>
      <c r="D6" s="17"/>
      <c r="E6" s="18"/>
      <c r="F6" s="19"/>
      <c r="G6" s="19"/>
      <c r="H6" s="20"/>
      <c r="I6" s="20"/>
      <c r="J6" s="20"/>
      <c r="K6" s="20"/>
      <c r="L6" s="21"/>
      <c r="M6" s="82"/>
      <c r="N6" s="20"/>
      <c r="O6" s="21"/>
      <c r="P6" s="82"/>
      <c r="Q6" s="20"/>
      <c r="R6" s="21">
        <v>31000</v>
      </c>
      <c r="S6" s="23"/>
      <c r="T6" s="21"/>
    </row>
    <row r="7" spans="1:20" x14ac:dyDescent="0.25">
      <c r="A7" s="73"/>
      <c r="B7" s="74"/>
      <c r="C7" s="6">
        <f t="shared" si="0"/>
        <v>302</v>
      </c>
      <c r="D7" s="17"/>
      <c r="E7" s="18"/>
      <c r="F7" s="19"/>
      <c r="G7" s="19"/>
      <c r="H7" s="20"/>
      <c r="I7" s="20"/>
      <c r="J7" s="20"/>
      <c r="K7" s="20"/>
      <c r="L7" s="21"/>
      <c r="M7" s="82"/>
      <c r="N7" s="20"/>
      <c r="O7" s="21"/>
      <c r="P7" s="82"/>
      <c r="Q7" s="20"/>
      <c r="R7" s="21"/>
      <c r="S7" s="23"/>
      <c r="T7" s="21"/>
    </row>
    <row r="8" spans="1:20" x14ac:dyDescent="0.25">
      <c r="A8" s="73"/>
      <c r="B8" s="74"/>
      <c r="C8" s="6">
        <f t="shared" si="0"/>
        <v>303</v>
      </c>
      <c r="D8" s="17"/>
      <c r="E8" s="18"/>
      <c r="F8" s="19"/>
      <c r="G8" s="19"/>
      <c r="H8" s="20"/>
      <c r="I8" s="20"/>
      <c r="J8" s="20"/>
      <c r="K8" s="20"/>
      <c r="L8" s="21"/>
      <c r="M8" s="82"/>
      <c r="N8" s="20"/>
      <c r="O8" s="21"/>
      <c r="P8" s="82"/>
      <c r="Q8" s="20"/>
      <c r="R8" s="21"/>
      <c r="S8" s="23"/>
      <c r="T8" s="21"/>
    </row>
    <row r="9" spans="1:20" x14ac:dyDescent="0.25">
      <c r="A9" s="73"/>
      <c r="B9" s="74"/>
      <c r="C9" s="6">
        <f t="shared" si="0"/>
        <v>304</v>
      </c>
      <c r="D9" s="17"/>
      <c r="E9" s="18"/>
      <c r="F9" s="19"/>
      <c r="G9" s="19"/>
      <c r="H9" s="20"/>
      <c r="I9" s="20"/>
      <c r="J9" s="20"/>
      <c r="K9" s="20"/>
      <c r="L9" s="21"/>
      <c r="M9" s="82"/>
      <c r="N9" s="20"/>
      <c r="O9" s="21"/>
      <c r="P9" s="82"/>
      <c r="Q9" s="20"/>
      <c r="R9" s="21"/>
      <c r="S9" s="23"/>
      <c r="T9" s="21"/>
    </row>
    <row r="10" spans="1:20" x14ac:dyDescent="0.25">
      <c r="A10" s="73"/>
      <c r="B10" s="74"/>
      <c r="C10" s="6">
        <f t="shared" si="0"/>
        <v>305</v>
      </c>
      <c r="D10" s="17"/>
      <c r="E10" s="18"/>
      <c r="F10" s="19"/>
      <c r="G10" s="19"/>
      <c r="H10" s="20"/>
      <c r="I10" s="20"/>
      <c r="J10" s="20"/>
      <c r="K10" s="20"/>
      <c r="L10" s="21"/>
      <c r="M10" s="82"/>
      <c r="N10" s="20"/>
      <c r="O10" s="21"/>
      <c r="P10" s="82"/>
      <c r="Q10" s="20"/>
      <c r="R10" s="21"/>
      <c r="S10" s="23"/>
      <c r="T10" s="21"/>
    </row>
    <row r="11" spans="1:20" x14ac:dyDescent="0.25">
      <c r="A11" s="73"/>
      <c r="B11" s="74"/>
      <c r="C11" s="6">
        <f t="shared" si="0"/>
        <v>306</v>
      </c>
      <c r="D11" s="17"/>
      <c r="E11" s="18"/>
      <c r="F11" s="19"/>
      <c r="G11" s="19"/>
      <c r="H11" s="20"/>
      <c r="I11" s="20"/>
      <c r="J11" s="20"/>
      <c r="K11" s="20"/>
      <c r="L11" s="21"/>
      <c r="M11" s="82"/>
      <c r="N11" s="20"/>
      <c r="O11" s="21"/>
      <c r="P11" s="82"/>
      <c r="Q11" s="20"/>
      <c r="R11" s="21"/>
      <c r="S11" s="23"/>
      <c r="T11" s="21"/>
    </row>
    <row r="12" spans="1:20" x14ac:dyDescent="0.25">
      <c r="A12" s="73"/>
      <c r="B12" s="74"/>
      <c r="C12" s="6">
        <f t="shared" si="0"/>
        <v>307</v>
      </c>
      <c r="D12" s="17"/>
      <c r="E12" s="18"/>
      <c r="F12" s="19"/>
      <c r="G12" s="19"/>
      <c r="H12" s="20"/>
      <c r="I12" s="20"/>
      <c r="J12" s="20"/>
      <c r="K12" s="20"/>
      <c r="L12" s="21"/>
      <c r="M12" s="82"/>
      <c r="N12" s="20"/>
      <c r="O12" s="21"/>
      <c r="P12" s="82"/>
      <c r="Q12" s="20"/>
      <c r="R12" s="21"/>
      <c r="S12" s="23"/>
      <c r="T12" s="21"/>
    </row>
    <row r="13" spans="1:20" ht="15.75" thickBot="1" x14ac:dyDescent="0.3">
      <c r="A13" s="73"/>
      <c r="B13" s="74"/>
      <c r="C13" s="6">
        <f t="shared" si="0"/>
        <v>308</v>
      </c>
      <c r="D13" s="26"/>
      <c r="E13" s="27"/>
      <c r="F13" s="28"/>
      <c r="G13" s="28"/>
      <c r="H13" s="29"/>
      <c r="I13" s="29"/>
      <c r="J13" s="29"/>
      <c r="K13" s="29"/>
      <c r="L13" s="30"/>
      <c r="M13" s="85"/>
      <c r="N13" s="29"/>
      <c r="O13" s="30"/>
      <c r="P13" s="85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-2582</v>
      </c>
      <c r="E14" s="34">
        <f t="shared" ref="E14:M14" si="1">SUM(E4:E13)</f>
        <v>19153</v>
      </c>
      <c r="F14" s="35">
        <f t="shared" si="1"/>
        <v>3246.232</v>
      </c>
      <c r="G14" s="35">
        <f t="shared" si="1"/>
        <v>0</v>
      </c>
      <c r="H14" s="35">
        <f t="shared" si="1"/>
        <v>8942.1400000000212</v>
      </c>
      <c r="I14" s="35">
        <f t="shared" si="1"/>
        <v>7078.2989999999991</v>
      </c>
      <c r="J14" s="35">
        <f t="shared" si="1"/>
        <v>408.14999999999645</v>
      </c>
      <c r="K14" s="35">
        <f t="shared" si="1"/>
        <v>1</v>
      </c>
      <c r="L14" s="36">
        <f t="shared" si="1"/>
        <v>8035.9500000000116</v>
      </c>
      <c r="M14" s="34">
        <f t="shared" si="1"/>
        <v>82</v>
      </c>
      <c r="N14" s="35">
        <f>SUM(N4:N13)</f>
        <v>44954.209999999817</v>
      </c>
      <c r="O14" s="35">
        <f t="shared" ref="O14:T14" si="2">SUM(O4:O13)</f>
        <v>28000</v>
      </c>
      <c r="P14" s="34">
        <f t="shared" si="2"/>
        <v>6331</v>
      </c>
      <c r="Q14" s="35">
        <f t="shared" si="2"/>
        <v>8452.2000000000371</v>
      </c>
      <c r="R14" s="35">
        <f t="shared" si="2"/>
        <v>31000</v>
      </c>
      <c r="S14" s="35">
        <f t="shared" si="2"/>
        <v>60292</v>
      </c>
      <c r="T14" s="35">
        <f t="shared" si="2"/>
        <v>743.90000000002328</v>
      </c>
    </row>
    <row r="15" spans="1:20" x14ac:dyDescent="0.25">
      <c r="A15" s="37" t="s">
        <v>31</v>
      </c>
      <c r="B15" s="37" t="s">
        <v>32</v>
      </c>
      <c r="C15" s="38">
        <v>100</v>
      </c>
      <c r="D15" s="39"/>
      <c r="E15" s="40"/>
      <c r="F15" s="41"/>
      <c r="G15" s="41"/>
      <c r="H15" s="41"/>
      <c r="I15" s="41"/>
      <c r="J15" s="41"/>
      <c r="K15" s="41"/>
      <c r="L15" s="42"/>
      <c r="M15" s="44"/>
      <c r="N15" s="41"/>
      <c r="O15" s="42"/>
      <c r="P15" s="44"/>
      <c r="Q15" s="41"/>
      <c r="R15" s="42"/>
      <c r="S15" s="44"/>
      <c r="T15" s="42"/>
    </row>
    <row r="16" spans="1:20" x14ac:dyDescent="0.25">
      <c r="A16" s="73"/>
      <c r="B16" s="74"/>
      <c r="C16" s="38">
        <f>C15+1</f>
        <v>101</v>
      </c>
      <c r="D16" s="17"/>
      <c r="E16" s="18"/>
      <c r="F16" s="19"/>
      <c r="G16" s="19"/>
      <c r="H16" s="20"/>
      <c r="I16" s="20"/>
      <c r="J16" s="20"/>
      <c r="K16" s="20"/>
      <c r="L16" s="21"/>
      <c r="M16" s="82"/>
      <c r="N16" s="20"/>
      <c r="O16" s="21"/>
      <c r="P16" s="82"/>
      <c r="Q16" s="20"/>
      <c r="R16" s="21"/>
      <c r="S16" s="23"/>
      <c r="T16" s="21"/>
    </row>
    <row r="17" spans="1:20" x14ac:dyDescent="0.25">
      <c r="A17" s="73" t="s">
        <v>48</v>
      </c>
      <c r="B17" s="74" t="s">
        <v>20</v>
      </c>
      <c r="C17" s="38">
        <f t="shared" ref="C17:C26" si="3">C16+1</f>
        <v>102</v>
      </c>
      <c r="D17" s="17"/>
      <c r="E17" s="18"/>
      <c r="F17" s="19"/>
      <c r="G17" s="19"/>
      <c r="H17" s="20"/>
      <c r="I17" s="20"/>
      <c r="J17" s="20"/>
      <c r="K17" s="20"/>
      <c r="L17" s="21"/>
      <c r="M17" s="82"/>
      <c r="N17" s="20">
        <v>28000</v>
      </c>
      <c r="O17" s="21">
        <v>-28000</v>
      </c>
      <c r="P17" s="82"/>
      <c r="Q17" s="20"/>
      <c r="R17" s="21"/>
      <c r="S17" s="23"/>
      <c r="T17" s="21"/>
    </row>
    <row r="18" spans="1:20" x14ac:dyDescent="0.25">
      <c r="A18" s="73" t="s">
        <v>49</v>
      </c>
      <c r="B18" s="74" t="s">
        <v>23</v>
      </c>
      <c r="C18" s="38">
        <f t="shared" si="3"/>
        <v>103</v>
      </c>
      <c r="D18" s="17"/>
      <c r="E18" s="18"/>
      <c r="F18" s="19"/>
      <c r="G18" s="19"/>
      <c r="H18" s="20"/>
      <c r="I18" s="20"/>
      <c r="J18" s="20"/>
      <c r="K18" s="20"/>
      <c r="L18" s="21"/>
      <c r="M18" s="82"/>
      <c r="N18" s="20"/>
      <c r="O18" s="21"/>
      <c r="P18" s="82"/>
      <c r="Q18" s="20">
        <v>31000</v>
      </c>
      <c r="R18" s="21">
        <v>-31000</v>
      </c>
      <c r="S18" s="23"/>
      <c r="T18" s="21"/>
    </row>
    <row r="19" spans="1:20" x14ac:dyDescent="0.25">
      <c r="A19" s="73" t="s">
        <v>20</v>
      </c>
      <c r="B19" s="74" t="s">
        <v>170</v>
      </c>
      <c r="C19" s="38">
        <f t="shared" si="3"/>
        <v>104</v>
      </c>
      <c r="D19" s="17"/>
      <c r="E19" s="18"/>
      <c r="F19" s="19"/>
      <c r="G19" s="19"/>
      <c r="H19" s="20">
        <v>60000</v>
      </c>
      <c r="I19" s="20"/>
      <c r="J19" s="20"/>
      <c r="K19" s="20"/>
      <c r="L19" s="21"/>
      <c r="M19" s="82"/>
      <c r="N19" s="20">
        <v>-60000</v>
      </c>
      <c r="O19" s="21"/>
      <c r="P19" s="82"/>
      <c r="Q19" s="20"/>
      <c r="R19" s="21"/>
      <c r="S19" s="23"/>
      <c r="T19" s="21"/>
    </row>
    <row r="20" spans="1:20" x14ac:dyDescent="0.25">
      <c r="A20" s="73" t="s">
        <v>23</v>
      </c>
      <c r="B20" s="74" t="s">
        <v>170</v>
      </c>
      <c r="C20" s="38">
        <f t="shared" si="3"/>
        <v>105</v>
      </c>
      <c r="D20" s="17"/>
      <c r="E20" s="18"/>
      <c r="F20" s="19"/>
      <c r="G20" s="19"/>
      <c r="H20" s="20">
        <v>39000</v>
      </c>
      <c r="I20" s="20"/>
      <c r="J20" s="20"/>
      <c r="K20" s="20"/>
      <c r="L20" s="21"/>
      <c r="M20" s="82"/>
      <c r="N20" s="20"/>
      <c r="O20" s="21"/>
      <c r="P20" s="82"/>
      <c r="Q20" s="20">
        <v>-39000</v>
      </c>
      <c r="R20" s="21"/>
      <c r="S20" s="23"/>
      <c r="T20" s="21"/>
    </row>
    <row r="21" spans="1:20" x14ac:dyDescent="0.25">
      <c r="A21" s="73" t="s">
        <v>169</v>
      </c>
      <c r="B21" s="74" t="s">
        <v>10</v>
      </c>
      <c r="C21" s="38">
        <f t="shared" si="3"/>
        <v>106</v>
      </c>
      <c r="D21" s="17">
        <v>5000</v>
      </c>
      <c r="E21" s="18">
        <v>-5000</v>
      </c>
      <c r="F21" s="19"/>
      <c r="G21" s="19"/>
      <c r="H21" s="20"/>
      <c r="I21" s="20"/>
      <c r="J21" s="20"/>
      <c r="K21" s="20"/>
      <c r="L21" s="21"/>
      <c r="M21" s="82"/>
      <c r="N21" s="20"/>
      <c r="O21" s="21"/>
      <c r="P21" s="82"/>
      <c r="Q21" s="20"/>
      <c r="R21" s="21"/>
      <c r="S21" s="23"/>
      <c r="T21" s="21"/>
    </row>
    <row r="22" spans="1:20" x14ac:dyDescent="0.25">
      <c r="A22" s="73"/>
      <c r="B22" s="74"/>
      <c r="C22" s="38">
        <f t="shared" si="3"/>
        <v>107</v>
      </c>
      <c r="D22" s="17"/>
      <c r="E22" s="18"/>
      <c r="F22" s="19"/>
      <c r="G22" s="19"/>
      <c r="H22" s="20"/>
      <c r="I22" s="20"/>
      <c r="J22" s="20"/>
      <c r="K22" s="20"/>
      <c r="L22" s="21"/>
      <c r="M22" s="82"/>
      <c r="N22" s="20"/>
      <c r="O22" s="21"/>
      <c r="P22" s="82"/>
      <c r="Q22" s="20"/>
      <c r="R22" s="21"/>
      <c r="S22" s="23"/>
      <c r="T22" s="21"/>
    </row>
    <row r="23" spans="1:20" x14ac:dyDescent="0.25">
      <c r="A23" s="73"/>
      <c r="B23" s="74"/>
      <c r="C23" s="38">
        <f t="shared" si="3"/>
        <v>108</v>
      </c>
      <c r="D23" s="17"/>
      <c r="E23" s="18"/>
      <c r="F23" s="19"/>
      <c r="G23" s="19"/>
      <c r="H23" s="20"/>
      <c r="I23" s="20"/>
      <c r="J23" s="20"/>
      <c r="K23" s="20"/>
      <c r="L23" s="21"/>
      <c r="M23" s="82"/>
      <c r="N23" s="20"/>
      <c r="O23" s="21"/>
      <c r="P23" s="82"/>
      <c r="Q23" s="20"/>
      <c r="R23" s="21"/>
      <c r="S23" s="23"/>
      <c r="T23" s="21"/>
    </row>
    <row r="24" spans="1:20" x14ac:dyDescent="0.25">
      <c r="A24" s="73"/>
      <c r="B24" s="74"/>
      <c r="C24" s="38">
        <f t="shared" si="3"/>
        <v>109</v>
      </c>
      <c r="D24" s="17"/>
      <c r="E24" s="18"/>
      <c r="F24" s="19"/>
      <c r="G24" s="19"/>
      <c r="H24" s="20"/>
      <c r="I24" s="20"/>
      <c r="J24" s="20"/>
      <c r="K24" s="20"/>
      <c r="L24" s="21"/>
      <c r="M24" s="82"/>
      <c r="N24" s="20"/>
      <c r="O24" s="21"/>
      <c r="P24" s="82"/>
      <c r="Q24" s="20"/>
      <c r="R24" s="21"/>
      <c r="S24" s="23"/>
      <c r="T24" s="21"/>
    </row>
    <row r="25" spans="1:20" x14ac:dyDescent="0.25">
      <c r="A25" s="73"/>
      <c r="B25" s="74"/>
      <c r="C25" s="38">
        <f t="shared" si="3"/>
        <v>110</v>
      </c>
      <c r="D25" s="17"/>
      <c r="E25" s="18"/>
      <c r="F25" s="19"/>
      <c r="G25" s="19"/>
      <c r="H25" s="20"/>
      <c r="I25" s="20"/>
      <c r="J25" s="20"/>
      <c r="K25" s="20"/>
      <c r="L25" s="21"/>
      <c r="M25" s="82"/>
      <c r="N25" s="20"/>
      <c r="O25" s="21"/>
      <c r="P25" s="82"/>
      <c r="Q25" s="20"/>
      <c r="R25" s="21"/>
      <c r="S25" s="23"/>
      <c r="T25" s="21"/>
    </row>
    <row r="26" spans="1:20" ht="15.75" thickBot="1" x14ac:dyDescent="0.3">
      <c r="A26" s="75"/>
      <c r="B26" s="76"/>
      <c r="C26" s="38">
        <f t="shared" si="3"/>
        <v>111</v>
      </c>
      <c r="D26" s="26"/>
      <c r="E26" s="27"/>
      <c r="F26" s="28"/>
      <c r="G26" s="28"/>
      <c r="H26" s="29"/>
      <c r="I26" s="29"/>
      <c r="J26" s="29"/>
      <c r="K26" s="29"/>
      <c r="L26" s="30"/>
      <c r="M26" s="85"/>
      <c r="N26" s="29"/>
      <c r="O26" s="30"/>
      <c r="P26" s="85"/>
      <c r="Q26" s="29"/>
      <c r="R26" s="30"/>
      <c r="S26" s="32"/>
      <c r="T26" s="30"/>
    </row>
    <row r="27" spans="1:20" ht="15.75" thickBot="1" x14ac:dyDescent="0.3">
      <c r="A27" s="148"/>
      <c r="B27" s="149"/>
      <c r="C27" s="47"/>
      <c r="D27" s="48">
        <f>SUM(D15:D26)</f>
        <v>5000</v>
      </c>
      <c r="E27" s="48">
        <f t="shared" ref="E27:T27" si="4">SUM(E15:E26)</f>
        <v>-5000</v>
      </c>
      <c r="F27" s="49">
        <f t="shared" si="4"/>
        <v>0</v>
      </c>
      <c r="G27" s="49">
        <f t="shared" si="4"/>
        <v>0</v>
      </c>
      <c r="H27" s="49">
        <f t="shared" si="4"/>
        <v>99000</v>
      </c>
      <c r="I27" s="49">
        <f t="shared" si="4"/>
        <v>0</v>
      </c>
      <c r="J27" s="49">
        <f t="shared" si="4"/>
        <v>0</v>
      </c>
      <c r="K27" s="49">
        <f t="shared" si="4"/>
        <v>0</v>
      </c>
      <c r="L27" s="49">
        <f t="shared" si="4"/>
        <v>0</v>
      </c>
      <c r="M27" s="49">
        <f t="shared" si="4"/>
        <v>0</v>
      </c>
      <c r="N27" s="49">
        <f t="shared" si="4"/>
        <v>-32000</v>
      </c>
      <c r="O27" s="49">
        <f t="shared" si="4"/>
        <v>-28000</v>
      </c>
      <c r="P27" s="49">
        <f t="shared" si="4"/>
        <v>0</v>
      </c>
      <c r="Q27" s="49">
        <f t="shared" si="4"/>
        <v>-8000</v>
      </c>
      <c r="R27" s="49">
        <f t="shared" si="4"/>
        <v>-31000</v>
      </c>
      <c r="S27" s="49">
        <f t="shared" si="4"/>
        <v>0</v>
      </c>
      <c r="T27" s="49">
        <f t="shared" si="4"/>
        <v>0</v>
      </c>
    </row>
    <row r="28" spans="1:20" x14ac:dyDescent="0.25">
      <c r="A28" s="150" t="s">
        <v>33</v>
      </c>
      <c r="B28" s="151"/>
      <c r="C28" s="50">
        <v>274</v>
      </c>
      <c r="D28" s="51"/>
      <c r="E28" s="52"/>
      <c r="F28" s="53"/>
      <c r="G28" s="53"/>
      <c r="H28" s="53"/>
      <c r="I28" s="53"/>
      <c r="J28" s="53"/>
      <c r="K28" s="53"/>
      <c r="L28" s="54"/>
      <c r="M28" s="56"/>
      <c r="N28" s="53"/>
      <c r="O28" s="54"/>
      <c r="P28" s="56"/>
      <c r="Q28" s="53"/>
      <c r="R28" s="54"/>
      <c r="S28" s="56"/>
      <c r="T28" s="54"/>
    </row>
    <row r="29" spans="1:20" x14ac:dyDescent="0.25">
      <c r="A29" s="73" t="s">
        <v>109</v>
      </c>
      <c r="B29" s="74" t="s">
        <v>222</v>
      </c>
      <c r="C29" s="57">
        <f>C28+1</f>
        <v>275</v>
      </c>
      <c r="D29" s="17">
        <v>200</v>
      </c>
      <c r="E29" s="18"/>
      <c r="F29" s="19"/>
      <c r="G29" s="19"/>
      <c r="H29" s="20"/>
      <c r="I29" s="20"/>
      <c r="J29" s="20"/>
      <c r="K29" s="20"/>
      <c r="L29" s="21"/>
      <c r="M29" s="82"/>
      <c r="N29" s="20"/>
      <c r="O29" s="21"/>
      <c r="P29" s="82"/>
      <c r="Q29" s="20"/>
      <c r="R29" s="21"/>
      <c r="S29" s="23"/>
      <c r="T29" s="21"/>
    </row>
    <row r="30" spans="1:20" x14ac:dyDescent="0.25">
      <c r="A30" s="73" t="s">
        <v>223</v>
      </c>
      <c r="B30" s="74" t="s">
        <v>224</v>
      </c>
      <c r="C30" s="57">
        <f t="shared" ref="C30:C38" si="5">C29+1</f>
        <v>276</v>
      </c>
      <c r="D30" s="17">
        <v>100</v>
      </c>
      <c r="E30" s="18"/>
      <c r="F30" s="19"/>
      <c r="G30" s="19"/>
      <c r="H30" s="20"/>
      <c r="I30" s="20"/>
      <c r="J30" s="20"/>
      <c r="K30" s="20"/>
      <c r="L30" s="21"/>
      <c r="M30" s="82"/>
      <c r="N30" s="20"/>
      <c r="O30" s="21"/>
      <c r="P30" s="82"/>
      <c r="Q30" s="20"/>
      <c r="R30" s="21"/>
      <c r="S30" s="23"/>
      <c r="T30" s="21"/>
    </row>
    <row r="31" spans="1:20" x14ac:dyDescent="0.25">
      <c r="A31" s="73" t="s">
        <v>225</v>
      </c>
      <c r="B31" s="74" t="s">
        <v>226</v>
      </c>
      <c r="C31" s="57">
        <f t="shared" si="5"/>
        <v>277</v>
      </c>
      <c r="D31" s="17"/>
      <c r="E31" s="18"/>
      <c r="F31" s="19"/>
      <c r="G31" s="19"/>
      <c r="H31" s="20">
        <v>108033</v>
      </c>
      <c r="I31" s="20"/>
      <c r="J31" s="20"/>
      <c r="K31" s="20"/>
      <c r="L31" s="21"/>
      <c r="M31" s="82"/>
      <c r="N31" s="20"/>
      <c r="O31" s="21"/>
      <c r="P31" s="82"/>
      <c r="Q31" s="20"/>
      <c r="R31" s="21"/>
      <c r="S31" s="23"/>
      <c r="T31" s="21"/>
    </row>
    <row r="32" spans="1:20" x14ac:dyDescent="0.25">
      <c r="A32" s="73" t="s">
        <v>53</v>
      </c>
      <c r="B32" s="73" t="s">
        <v>227</v>
      </c>
      <c r="C32" s="57">
        <f t="shared" si="5"/>
        <v>278</v>
      </c>
      <c r="D32" s="17">
        <v>500</v>
      </c>
      <c r="E32" s="18"/>
      <c r="F32" s="19"/>
      <c r="G32" s="19"/>
      <c r="H32" s="20"/>
      <c r="I32" s="20"/>
      <c r="J32" s="20"/>
      <c r="K32" s="20"/>
      <c r="L32" s="21"/>
      <c r="M32" s="82"/>
      <c r="N32" s="20"/>
      <c r="O32" s="21"/>
      <c r="P32" s="82"/>
      <c r="Q32" s="20"/>
      <c r="R32" s="21"/>
      <c r="S32" s="23"/>
      <c r="T32" s="21"/>
    </row>
    <row r="33" spans="1:20" x14ac:dyDescent="0.25">
      <c r="A33" s="73" t="s">
        <v>228</v>
      </c>
      <c r="B33" s="74" t="s">
        <v>229</v>
      </c>
      <c r="C33" s="57">
        <f t="shared" si="5"/>
        <v>279</v>
      </c>
      <c r="D33" s="17"/>
      <c r="E33" s="18"/>
      <c r="F33" s="19"/>
      <c r="G33" s="19"/>
      <c r="H33" s="20"/>
      <c r="I33" s="20"/>
      <c r="J33" s="20"/>
      <c r="K33" s="20"/>
      <c r="L33" s="21"/>
      <c r="M33" s="82"/>
      <c r="N33" s="20"/>
      <c r="O33" s="21"/>
      <c r="P33" s="82"/>
      <c r="Q33" s="20"/>
      <c r="R33" s="21"/>
      <c r="S33" s="23"/>
      <c r="T33" s="21">
        <v>1000</v>
      </c>
    </row>
    <row r="34" spans="1:20" x14ac:dyDescent="0.25">
      <c r="A34" s="73" t="s">
        <v>230</v>
      </c>
      <c r="B34" s="74" t="s">
        <v>231</v>
      </c>
      <c r="C34" s="57">
        <f t="shared" si="5"/>
        <v>280</v>
      </c>
      <c r="D34" s="17">
        <v>250</v>
      </c>
      <c r="E34" s="18"/>
      <c r="F34" s="19"/>
      <c r="G34" s="19"/>
      <c r="H34" s="20"/>
      <c r="I34" s="20"/>
      <c r="J34" s="20"/>
      <c r="K34" s="20"/>
      <c r="L34" s="21"/>
      <c r="M34" s="82"/>
      <c r="N34" s="20"/>
      <c r="O34" s="21"/>
      <c r="P34" s="82"/>
      <c r="Q34" s="20"/>
      <c r="R34" s="21"/>
      <c r="S34" s="23"/>
      <c r="T34" s="21"/>
    </row>
    <row r="35" spans="1:20" x14ac:dyDescent="0.25">
      <c r="A35" s="73"/>
      <c r="B35" s="74"/>
      <c r="C35" s="57">
        <f t="shared" si="5"/>
        <v>281</v>
      </c>
      <c r="D35" s="17"/>
      <c r="E35" s="18"/>
      <c r="F35" s="19"/>
      <c r="G35" s="19"/>
      <c r="H35" s="20"/>
      <c r="I35" s="20"/>
      <c r="J35" s="20"/>
      <c r="K35" s="20"/>
      <c r="L35" s="21"/>
      <c r="M35" s="82"/>
      <c r="N35" s="20"/>
      <c r="O35" s="21"/>
      <c r="P35" s="82"/>
      <c r="Q35" s="20"/>
      <c r="R35" s="21"/>
      <c r="S35" s="23"/>
      <c r="T35" s="21"/>
    </row>
    <row r="36" spans="1:20" x14ac:dyDescent="0.25">
      <c r="A36" s="73"/>
      <c r="B36" s="74"/>
      <c r="C36" s="57">
        <f t="shared" si="5"/>
        <v>282</v>
      </c>
      <c r="D36" s="17"/>
      <c r="E36" s="18"/>
      <c r="F36" s="19"/>
      <c r="G36" s="19"/>
      <c r="H36" s="20"/>
      <c r="I36" s="20"/>
      <c r="J36" s="20"/>
      <c r="K36" s="20"/>
      <c r="L36" s="21"/>
      <c r="M36" s="82"/>
      <c r="N36" s="20"/>
      <c r="O36" s="21"/>
      <c r="P36" s="82"/>
      <c r="Q36" s="20"/>
      <c r="R36" s="21"/>
      <c r="S36" s="23"/>
      <c r="T36" s="21"/>
    </row>
    <row r="37" spans="1:20" x14ac:dyDescent="0.25">
      <c r="A37" s="73"/>
      <c r="B37" s="74"/>
      <c r="C37" s="57">
        <f t="shared" si="5"/>
        <v>283</v>
      </c>
      <c r="D37" s="17"/>
      <c r="E37" s="18"/>
      <c r="F37" s="19"/>
      <c r="G37" s="19"/>
      <c r="H37" s="20"/>
      <c r="I37" s="20"/>
      <c r="J37" s="20"/>
      <c r="K37" s="20"/>
      <c r="L37" s="21"/>
      <c r="M37" s="82"/>
      <c r="N37" s="20"/>
      <c r="O37" s="21"/>
      <c r="P37" s="82"/>
      <c r="Q37" s="20"/>
      <c r="R37" s="21"/>
      <c r="S37" s="23"/>
      <c r="T37" s="21"/>
    </row>
    <row r="38" spans="1:20" x14ac:dyDescent="0.25">
      <c r="A38" s="73"/>
      <c r="B38" s="74"/>
      <c r="C38" s="57">
        <f t="shared" si="5"/>
        <v>284</v>
      </c>
      <c r="D38" s="17"/>
      <c r="E38" s="18"/>
      <c r="F38" s="19"/>
      <c r="G38" s="19"/>
      <c r="H38" s="20"/>
      <c r="I38" s="20"/>
      <c r="J38" s="20"/>
      <c r="K38" s="20"/>
      <c r="L38" s="21"/>
      <c r="M38" s="82"/>
      <c r="N38" s="20"/>
      <c r="O38" s="21"/>
      <c r="P38" s="82"/>
      <c r="Q38" s="20"/>
      <c r="R38" s="21"/>
      <c r="S38" s="23"/>
      <c r="T38" s="21"/>
    </row>
    <row r="39" spans="1:20" x14ac:dyDescent="0.25">
      <c r="A39" s="58"/>
      <c r="B39" s="59"/>
      <c r="C39" s="57"/>
      <c r="D39" s="60">
        <f>SUM(D28:D38)</f>
        <v>1050</v>
      </c>
      <c r="E39" s="60">
        <f t="shared" ref="E39:T39" si="6">SUM(E28:E38)</f>
        <v>0</v>
      </c>
      <c r="F39" s="61">
        <f t="shared" si="6"/>
        <v>0</v>
      </c>
      <c r="G39" s="61">
        <f t="shared" si="6"/>
        <v>0</v>
      </c>
      <c r="H39" s="61">
        <f t="shared" si="6"/>
        <v>108033</v>
      </c>
      <c r="I39" s="61">
        <f t="shared" si="6"/>
        <v>0</v>
      </c>
      <c r="J39" s="61">
        <f t="shared" si="6"/>
        <v>0</v>
      </c>
      <c r="K39" s="61">
        <f t="shared" si="6"/>
        <v>0</v>
      </c>
      <c r="L39" s="61">
        <f t="shared" si="6"/>
        <v>0</v>
      </c>
      <c r="M39" s="61">
        <f t="shared" si="6"/>
        <v>0</v>
      </c>
      <c r="N39" s="61">
        <f t="shared" si="6"/>
        <v>0</v>
      </c>
      <c r="O39" s="61">
        <f t="shared" si="6"/>
        <v>0</v>
      </c>
      <c r="P39" s="61">
        <f t="shared" si="6"/>
        <v>0</v>
      </c>
      <c r="Q39" s="61">
        <f t="shared" si="6"/>
        <v>0</v>
      </c>
      <c r="R39" s="61">
        <f t="shared" si="6"/>
        <v>0</v>
      </c>
      <c r="S39" s="61">
        <f t="shared" si="6"/>
        <v>0</v>
      </c>
      <c r="T39" s="61">
        <f t="shared" si="6"/>
        <v>1000</v>
      </c>
    </row>
    <row r="40" spans="1:20" ht="15.75" thickBot="1" x14ac:dyDescent="0.3">
      <c r="A40" s="62" t="s">
        <v>36</v>
      </c>
      <c r="B40" s="63">
        <f>D40+E40+F40*5+G40*3.5+M40+P40</f>
        <v>38165.160000000003</v>
      </c>
      <c r="C40" s="64" t="s">
        <v>37</v>
      </c>
      <c r="D40" s="65">
        <f>D14+D27-D39</f>
        <v>1368</v>
      </c>
      <c r="E40" s="65">
        <f t="shared" ref="E40:T40" si="7">E14+E27-E39</f>
        <v>14153</v>
      </c>
      <c r="F40" s="66">
        <f t="shared" si="7"/>
        <v>3246.232</v>
      </c>
      <c r="G40" s="66">
        <f t="shared" si="7"/>
        <v>0</v>
      </c>
      <c r="H40" s="66">
        <f t="shared" si="7"/>
        <v>-90.85999999998603</v>
      </c>
      <c r="I40" s="66">
        <f t="shared" si="7"/>
        <v>7078.2989999999991</v>
      </c>
      <c r="J40" s="66">
        <f t="shared" si="7"/>
        <v>408.14999999999645</v>
      </c>
      <c r="K40" s="66">
        <f t="shared" si="7"/>
        <v>1</v>
      </c>
      <c r="L40" s="66">
        <f t="shared" si="7"/>
        <v>8035.9500000000116</v>
      </c>
      <c r="M40" s="66">
        <f t="shared" si="7"/>
        <v>82</v>
      </c>
      <c r="N40" s="66">
        <f t="shared" si="7"/>
        <v>12954.209999999817</v>
      </c>
      <c r="O40" s="66">
        <f t="shared" si="7"/>
        <v>0</v>
      </c>
      <c r="P40" s="66">
        <f t="shared" si="7"/>
        <v>6331</v>
      </c>
      <c r="Q40" s="66">
        <f t="shared" si="7"/>
        <v>452.20000000003711</v>
      </c>
      <c r="R40" s="66">
        <f t="shared" si="7"/>
        <v>0</v>
      </c>
      <c r="S40" s="66">
        <f t="shared" si="7"/>
        <v>60292</v>
      </c>
      <c r="T40" s="66">
        <f t="shared" si="7"/>
        <v>-256.09999999997672</v>
      </c>
    </row>
  </sheetData>
  <mergeCells count="12">
    <mergeCell ref="S2:T2"/>
    <mergeCell ref="A14:B14"/>
    <mergeCell ref="A27:B27"/>
    <mergeCell ref="A28:B28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:T38"/>
  <sheetViews>
    <sheetView rightToLeft="1" workbookViewId="0">
      <selection activeCell="H20" sqref="H2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4" width="9" style="67"/>
    <col min="8" max="8" width="9.42578125" bestFit="1" customWidth="1"/>
    <col min="13" max="13" width="9.5703125" bestFit="1" customWidth="1"/>
    <col min="14" max="14" width="9.42578125" bestFit="1" customWidth="1"/>
    <col min="15" max="15" width="9.85546875" bestFit="1" customWidth="1"/>
    <col min="16" max="16" width="9.5703125" bestFit="1" customWidth="1"/>
    <col min="17" max="17" width="9.42578125" bestFit="1" customWidth="1"/>
  </cols>
  <sheetData>
    <row r="1" spans="1:20" x14ac:dyDescent="0.25">
      <c r="A1" s="1">
        <v>28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1" t="s">
        <v>5</v>
      </c>
      <c r="N2" s="156" t="s">
        <v>6</v>
      </c>
      <c r="O2" s="145"/>
      <c r="P2" s="11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1" t="s">
        <v>19</v>
      </c>
      <c r="N3" s="7" t="s">
        <v>20</v>
      </c>
      <c r="O3" s="6" t="s">
        <v>21</v>
      </c>
      <c r="P3" s="11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301</v>
      </c>
      <c r="D4" s="12">
        <f>'[1]27'!D40</f>
        <v>1368</v>
      </c>
      <c r="E4" s="69">
        <f>'[1]27'!E40</f>
        <v>14153</v>
      </c>
      <c r="F4" s="69">
        <f>'[1]27'!F40</f>
        <v>3246.232</v>
      </c>
      <c r="G4" s="69">
        <f>'[1]27'!G40</f>
        <v>0</v>
      </c>
      <c r="H4" s="69">
        <f>'[1]27'!H40</f>
        <v>-90.85999999998603</v>
      </c>
      <c r="I4" s="69">
        <f>'[1]27'!I40</f>
        <v>7078.2989999999991</v>
      </c>
      <c r="J4" s="69">
        <f>'[1]27'!J40</f>
        <v>408.14999999999645</v>
      </c>
      <c r="K4" s="69">
        <f>'[1]27'!K40</f>
        <v>1</v>
      </c>
      <c r="L4" s="69">
        <f>'[1]27'!L40</f>
        <v>8035.9500000000116</v>
      </c>
      <c r="M4" s="69">
        <f>'[1]27'!M40</f>
        <v>82</v>
      </c>
      <c r="N4" s="69">
        <f>'[1]27'!N40</f>
        <v>12954.209999999817</v>
      </c>
      <c r="O4" s="69">
        <f>'[1]27'!O40</f>
        <v>0</v>
      </c>
      <c r="P4" s="69">
        <f>'[1]27'!P40</f>
        <v>6331</v>
      </c>
      <c r="Q4" s="69">
        <f>'[1]27'!Q40</f>
        <v>452.20000000003711</v>
      </c>
      <c r="R4" s="69">
        <f>'[1]27'!R40</f>
        <v>0</v>
      </c>
      <c r="S4" s="69">
        <f>'[1]27'!S40</f>
        <v>60292</v>
      </c>
      <c r="T4" s="69">
        <f>'[1]27'!T40</f>
        <v>-256.09999999997672</v>
      </c>
    </row>
    <row r="5" spans="1:20" x14ac:dyDescent="0.25">
      <c r="A5" s="15" t="s">
        <v>232</v>
      </c>
      <c r="B5" s="16" t="s">
        <v>39</v>
      </c>
      <c r="C5" s="6">
        <f>C4+1</f>
        <v>302</v>
      </c>
      <c r="D5" s="17"/>
      <c r="E5" s="19"/>
      <c r="F5" s="19">
        <v>17</v>
      </c>
      <c r="G5" s="19"/>
      <c r="H5" s="20"/>
      <c r="I5" s="20"/>
      <c r="J5" s="20"/>
      <c r="K5" s="20"/>
      <c r="L5" s="21"/>
      <c r="M5" s="82"/>
      <c r="N5" s="20"/>
      <c r="O5" s="21"/>
      <c r="P5" s="82"/>
      <c r="Q5" s="20"/>
      <c r="R5" s="21"/>
      <c r="S5" s="23"/>
      <c r="T5" s="21"/>
    </row>
    <row r="6" spans="1:20" x14ac:dyDescent="0.25">
      <c r="A6" s="15"/>
      <c r="B6" s="16"/>
      <c r="C6" s="6">
        <f t="shared" ref="C6:C13" si="0">C5+1</f>
        <v>303</v>
      </c>
      <c r="D6" s="17"/>
      <c r="E6" s="19"/>
      <c r="F6" s="19"/>
      <c r="G6" s="19"/>
      <c r="H6" s="20"/>
      <c r="I6" s="20"/>
      <c r="J6" s="20"/>
      <c r="K6" s="20"/>
      <c r="L6" s="21"/>
      <c r="M6" s="82"/>
      <c r="N6" s="20"/>
      <c r="O6" s="21"/>
      <c r="P6" s="82"/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304</v>
      </c>
      <c r="D7" s="17"/>
      <c r="E7" s="19"/>
      <c r="F7" s="19"/>
      <c r="G7" s="19"/>
      <c r="H7" s="20"/>
      <c r="I7" s="20"/>
      <c r="J7" s="20"/>
      <c r="K7" s="20"/>
      <c r="L7" s="21"/>
      <c r="M7" s="82"/>
      <c r="N7" s="20"/>
      <c r="O7" s="21"/>
      <c r="P7" s="8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305</v>
      </c>
      <c r="D8" s="17"/>
      <c r="E8" s="19"/>
      <c r="F8" s="19"/>
      <c r="G8" s="19"/>
      <c r="H8" s="20"/>
      <c r="I8" s="20"/>
      <c r="J8" s="20"/>
      <c r="K8" s="20"/>
      <c r="L8" s="21"/>
      <c r="M8" s="82"/>
      <c r="N8" s="20"/>
      <c r="O8" s="21"/>
      <c r="P8" s="8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306</v>
      </c>
      <c r="D9" s="17"/>
      <c r="E9" s="19"/>
      <c r="F9" s="19"/>
      <c r="G9" s="19"/>
      <c r="H9" s="20"/>
      <c r="I9" s="20"/>
      <c r="J9" s="20"/>
      <c r="K9" s="20"/>
      <c r="L9" s="21"/>
      <c r="M9" s="82"/>
      <c r="N9" s="20"/>
      <c r="O9" s="21"/>
      <c r="P9" s="8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307</v>
      </c>
      <c r="D10" s="17"/>
      <c r="E10" s="19"/>
      <c r="F10" s="19"/>
      <c r="G10" s="19"/>
      <c r="H10" s="20"/>
      <c r="I10" s="20"/>
      <c r="J10" s="20"/>
      <c r="K10" s="20"/>
      <c r="L10" s="21"/>
      <c r="M10" s="82"/>
      <c r="N10" s="20"/>
      <c r="O10" s="21"/>
      <c r="P10" s="8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308</v>
      </c>
      <c r="D11" s="17"/>
      <c r="E11" s="19"/>
      <c r="F11" s="19"/>
      <c r="G11" s="19"/>
      <c r="H11" s="20"/>
      <c r="I11" s="20"/>
      <c r="J11" s="20"/>
      <c r="K11" s="20"/>
      <c r="L11" s="21"/>
      <c r="M11" s="82"/>
      <c r="N11" s="20"/>
      <c r="O11" s="21"/>
      <c r="P11" s="8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309</v>
      </c>
      <c r="D12" s="17"/>
      <c r="E12" s="19"/>
      <c r="F12" s="19"/>
      <c r="G12" s="19"/>
      <c r="H12" s="20"/>
      <c r="I12" s="20"/>
      <c r="J12" s="20"/>
      <c r="K12" s="20"/>
      <c r="L12" s="21"/>
      <c r="M12" s="82"/>
      <c r="N12" s="20"/>
      <c r="O12" s="21"/>
      <c r="P12" s="8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310</v>
      </c>
      <c r="D13" s="26"/>
      <c r="E13" s="28"/>
      <c r="F13" s="28"/>
      <c r="G13" s="28"/>
      <c r="H13" s="29"/>
      <c r="I13" s="29"/>
      <c r="J13" s="29"/>
      <c r="K13" s="29"/>
      <c r="L13" s="30"/>
      <c r="M13" s="85"/>
      <c r="N13" s="29"/>
      <c r="O13" s="30"/>
      <c r="P13" s="85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 t="shared" ref="D14:T14" si="1">SUM(D4:D13)</f>
        <v>1368</v>
      </c>
      <c r="E14" s="34">
        <f t="shared" si="1"/>
        <v>14153</v>
      </c>
      <c r="F14" s="35">
        <f t="shared" si="1"/>
        <v>3263.232</v>
      </c>
      <c r="G14" s="35">
        <f t="shared" si="1"/>
        <v>0</v>
      </c>
      <c r="H14" s="35">
        <f t="shared" si="1"/>
        <v>-90.85999999998603</v>
      </c>
      <c r="I14" s="35">
        <f t="shared" si="1"/>
        <v>7078.2989999999991</v>
      </c>
      <c r="J14" s="35">
        <f t="shared" si="1"/>
        <v>408.14999999999645</v>
      </c>
      <c r="K14" s="35">
        <f t="shared" si="1"/>
        <v>1</v>
      </c>
      <c r="L14" s="36">
        <f t="shared" si="1"/>
        <v>8035.9500000000116</v>
      </c>
      <c r="M14" s="34">
        <f t="shared" si="1"/>
        <v>82</v>
      </c>
      <c r="N14" s="35">
        <f t="shared" si="1"/>
        <v>12954.209999999817</v>
      </c>
      <c r="O14" s="35">
        <f t="shared" si="1"/>
        <v>0</v>
      </c>
      <c r="P14" s="34">
        <f t="shared" si="1"/>
        <v>6331</v>
      </c>
      <c r="Q14" s="35">
        <f t="shared" si="1"/>
        <v>452.20000000003711</v>
      </c>
      <c r="R14" s="35">
        <f t="shared" si="1"/>
        <v>0</v>
      </c>
      <c r="S14" s="35">
        <f t="shared" si="1"/>
        <v>60292</v>
      </c>
      <c r="T14" s="35">
        <f t="shared" si="1"/>
        <v>-256.09999999997672</v>
      </c>
    </row>
    <row r="15" spans="1:20" x14ac:dyDescent="0.25">
      <c r="A15" s="37" t="s">
        <v>31</v>
      </c>
      <c r="B15" s="37" t="s">
        <v>32</v>
      </c>
      <c r="C15" s="38">
        <v>106</v>
      </c>
      <c r="D15" s="39"/>
      <c r="E15" s="41"/>
      <c r="F15" s="41"/>
      <c r="G15" s="41"/>
      <c r="H15" s="41"/>
      <c r="I15" s="41"/>
      <c r="J15" s="41"/>
      <c r="K15" s="41"/>
      <c r="L15" s="42"/>
      <c r="M15" s="44"/>
      <c r="N15" s="41"/>
      <c r="O15" s="42"/>
      <c r="P15" s="44"/>
      <c r="Q15" s="41"/>
      <c r="R15" s="42"/>
      <c r="S15" s="44"/>
      <c r="T15" s="42"/>
    </row>
    <row r="16" spans="1:20" x14ac:dyDescent="0.25">
      <c r="A16" s="15" t="s">
        <v>19</v>
      </c>
      <c r="B16" s="16" t="s">
        <v>20</v>
      </c>
      <c r="C16" s="38">
        <f>C15+1</f>
        <v>107</v>
      </c>
      <c r="D16" s="17"/>
      <c r="E16" s="19"/>
      <c r="F16" s="19"/>
      <c r="G16" s="19"/>
      <c r="H16" s="20"/>
      <c r="I16" s="20"/>
      <c r="J16" s="20"/>
      <c r="K16" s="20"/>
      <c r="L16" s="21"/>
      <c r="M16" s="82">
        <v>-8000</v>
      </c>
      <c r="N16" s="20">
        <v>8000</v>
      </c>
      <c r="O16" s="21"/>
      <c r="P16" s="82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8">
        <f t="shared" ref="C17:C25" si="2">C16+1</f>
        <v>108</v>
      </c>
      <c r="D17" s="17"/>
      <c r="E17" s="19"/>
      <c r="F17" s="19"/>
      <c r="G17" s="19"/>
      <c r="H17" s="20"/>
      <c r="I17" s="20"/>
      <c r="J17" s="20"/>
      <c r="K17" s="20"/>
      <c r="L17" s="21"/>
      <c r="M17" s="82"/>
      <c r="N17" s="20"/>
      <c r="O17" s="21"/>
      <c r="P17" s="82">
        <v>-6800</v>
      </c>
      <c r="Q17" s="20">
        <v>6800</v>
      </c>
      <c r="R17" s="21"/>
      <c r="S17" s="23"/>
      <c r="T17" s="21"/>
    </row>
    <row r="18" spans="1:20" x14ac:dyDescent="0.25">
      <c r="A18" s="15" t="s">
        <v>128</v>
      </c>
      <c r="B18" s="16" t="s">
        <v>205</v>
      </c>
      <c r="C18" s="38">
        <f t="shared" si="2"/>
        <v>109</v>
      </c>
      <c r="D18" s="17"/>
      <c r="E18" s="19"/>
      <c r="F18" s="19">
        <v>-3100</v>
      </c>
      <c r="G18" s="19"/>
      <c r="H18" s="20"/>
      <c r="I18" s="20">
        <v>3100</v>
      </c>
      <c r="J18" s="20"/>
      <c r="K18" s="20"/>
      <c r="L18" s="21"/>
      <c r="M18" s="82"/>
      <c r="N18" s="20"/>
      <c r="O18" s="21"/>
      <c r="P18" s="82"/>
      <c r="Q18" s="20"/>
      <c r="R18" s="21"/>
      <c r="S18" s="23"/>
      <c r="T18" s="21"/>
    </row>
    <row r="19" spans="1:20" x14ac:dyDescent="0.25">
      <c r="A19" s="15" t="s">
        <v>23</v>
      </c>
      <c r="B19" s="16" t="s">
        <v>168</v>
      </c>
      <c r="C19" s="38">
        <f t="shared" si="2"/>
        <v>110</v>
      </c>
      <c r="D19" s="17"/>
      <c r="E19" s="19"/>
      <c r="F19" s="19"/>
      <c r="G19" s="19"/>
      <c r="H19" s="20"/>
      <c r="I19" s="20"/>
      <c r="J19" s="20">
        <v>1000</v>
      </c>
      <c r="K19" s="20"/>
      <c r="L19" s="21"/>
      <c r="M19" s="82"/>
      <c r="N19" s="20"/>
      <c r="O19" s="21"/>
      <c r="P19" s="82"/>
      <c r="Q19" s="20">
        <v>-3706.33</v>
      </c>
      <c r="R19" s="21"/>
      <c r="S19" s="23"/>
      <c r="T19" s="21"/>
    </row>
    <row r="20" spans="1:20" x14ac:dyDescent="0.25">
      <c r="A20" s="15"/>
      <c r="B20" s="16"/>
      <c r="C20" s="38">
        <f t="shared" si="2"/>
        <v>111</v>
      </c>
      <c r="D20" s="17"/>
      <c r="E20" s="19"/>
      <c r="F20" s="19"/>
      <c r="G20" s="19"/>
      <c r="H20" s="20"/>
      <c r="I20" s="20"/>
      <c r="J20" s="20"/>
      <c r="K20" s="20"/>
      <c r="L20" s="21"/>
      <c r="M20" s="82"/>
      <c r="N20" s="20"/>
      <c r="O20" s="21"/>
      <c r="P20" s="82"/>
      <c r="Q20" s="20"/>
      <c r="R20" s="21"/>
      <c r="S20" s="23"/>
      <c r="T20" s="21"/>
    </row>
    <row r="21" spans="1:20" x14ac:dyDescent="0.25">
      <c r="A21" s="15"/>
      <c r="B21" s="16"/>
      <c r="C21" s="38">
        <f t="shared" si="2"/>
        <v>112</v>
      </c>
      <c r="D21" s="17"/>
      <c r="E21" s="19"/>
      <c r="F21" s="19"/>
      <c r="G21" s="19"/>
      <c r="H21" s="20"/>
      <c r="I21" s="20"/>
      <c r="J21" s="20"/>
      <c r="K21" s="20"/>
      <c r="L21" s="21"/>
      <c r="M21" s="82"/>
      <c r="N21" s="20"/>
      <c r="O21" s="21"/>
      <c r="P21" s="82"/>
      <c r="Q21" s="20"/>
      <c r="R21" s="21"/>
      <c r="S21" s="23"/>
      <c r="T21" s="21"/>
    </row>
    <row r="22" spans="1:20" x14ac:dyDescent="0.25">
      <c r="A22" s="15"/>
      <c r="B22" s="16"/>
      <c r="C22" s="38">
        <f t="shared" si="2"/>
        <v>113</v>
      </c>
      <c r="D22" s="17"/>
      <c r="E22" s="19"/>
      <c r="F22" s="19"/>
      <c r="G22" s="19"/>
      <c r="H22" s="20"/>
      <c r="I22" s="20"/>
      <c r="J22" s="20"/>
      <c r="K22" s="20"/>
      <c r="L22" s="21"/>
      <c r="M22" s="82"/>
      <c r="N22" s="20"/>
      <c r="O22" s="21"/>
      <c r="P22" s="82"/>
      <c r="Q22" s="20"/>
      <c r="R22" s="21"/>
      <c r="S22" s="23"/>
      <c r="T22" s="21"/>
    </row>
    <row r="23" spans="1:20" x14ac:dyDescent="0.25">
      <c r="A23" s="15"/>
      <c r="B23" s="16"/>
      <c r="C23" s="38">
        <f t="shared" si="2"/>
        <v>114</v>
      </c>
      <c r="D23" s="17"/>
      <c r="E23" s="19"/>
      <c r="F23" s="19"/>
      <c r="G23" s="19"/>
      <c r="H23" s="20"/>
      <c r="I23" s="20"/>
      <c r="J23" s="20"/>
      <c r="K23" s="20"/>
      <c r="L23" s="21"/>
      <c r="M23" s="82"/>
      <c r="N23" s="20"/>
      <c r="O23" s="21"/>
      <c r="P23" s="82"/>
      <c r="Q23" s="20"/>
      <c r="R23" s="21"/>
      <c r="S23" s="23"/>
      <c r="T23" s="21"/>
    </row>
    <row r="24" spans="1:20" x14ac:dyDescent="0.25">
      <c r="A24" s="15"/>
      <c r="B24" s="16"/>
      <c r="C24" s="38">
        <f t="shared" si="2"/>
        <v>115</v>
      </c>
      <c r="D24" s="17"/>
      <c r="E24" s="19"/>
      <c r="F24" s="19"/>
      <c r="G24" s="19"/>
      <c r="H24" s="20"/>
      <c r="I24" s="20"/>
      <c r="J24" s="20"/>
      <c r="K24" s="20"/>
      <c r="L24" s="21"/>
      <c r="M24" s="82"/>
      <c r="N24" s="20"/>
      <c r="O24" s="21"/>
      <c r="P24" s="8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2"/>
        <v>116</v>
      </c>
      <c r="D25" s="26"/>
      <c r="E25" s="28"/>
      <c r="F25" s="28"/>
      <c r="G25" s="28"/>
      <c r="H25" s="29"/>
      <c r="I25" s="29"/>
      <c r="J25" s="29"/>
      <c r="K25" s="29"/>
      <c r="L25" s="30"/>
      <c r="M25" s="85"/>
      <c r="N25" s="29"/>
      <c r="O25" s="30"/>
      <c r="P25" s="85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9">
        <f t="shared" ref="E26:T26" si="3">SUM(E15:E25)</f>
        <v>0</v>
      </c>
      <c r="F26" s="49">
        <f t="shared" si="3"/>
        <v>-3100</v>
      </c>
      <c r="G26" s="49">
        <f t="shared" si="3"/>
        <v>0</v>
      </c>
      <c r="H26" s="49">
        <f t="shared" si="3"/>
        <v>0</v>
      </c>
      <c r="I26" s="49">
        <f t="shared" si="3"/>
        <v>3100</v>
      </c>
      <c r="J26" s="49">
        <f t="shared" si="3"/>
        <v>1000</v>
      </c>
      <c r="K26" s="49">
        <f t="shared" si="3"/>
        <v>0</v>
      </c>
      <c r="L26" s="49">
        <f t="shared" si="3"/>
        <v>0</v>
      </c>
      <c r="M26" s="49">
        <f t="shared" si="3"/>
        <v>-8000</v>
      </c>
      <c r="N26" s="49">
        <f t="shared" si="3"/>
        <v>8000</v>
      </c>
      <c r="O26" s="49">
        <f t="shared" si="3"/>
        <v>0</v>
      </c>
      <c r="P26" s="49">
        <f t="shared" si="3"/>
        <v>-6800</v>
      </c>
      <c r="Q26" s="49">
        <f t="shared" si="3"/>
        <v>3093.67</v>
      </c>
      <c r="R26" s="49">
        <f t="shared" si="3"/>
        <v>0</v>
      </c>
      <c r="S26" s="49">
        <f t="shared" si="3"/>
        <v>0</v>
      </c>
      <c r="T26" s="49">
        <f t="shared" si="3"/>
        <v>0</v>
      </c>
    </row>
    <row r="27" spans="1:20" x14ac:dyDescent="0.25">
      <c r="A27" s="150" t="s">
        <v>33</v>
      </c>
      <c r="B27" s="151"/>
      <c r="C27" s="50">
        <v>280</v>
      </c>
      <c r="D27" s="51"/>
      <c r="E27" s="53"/>
      <c r="F27" s="53"/>
      <c r="G27" s="53"/>
      <c r="H27" s="53"/>
      <c r="I27" s="53"/>
      <c r="J27" s="53"/>
      <c r="K27" s="53"/>
      <c r="L27" s="54"/>
      <c r="M27" s="56"/>
      <c r="N27" s="53"/>
      <c r="O27" s="54"/>
      <c r="P27" s="56"/>
      <c r="Q27" s="53"/>
      <c r="R27" s="54"/>
      <c r="S27" s="56"/>
      <c r="T27" s="54"/>
    </row>
    <row r="28" spans="1:20" x14ac:dyDescent="0.25">
      <c r="A28" s="15"/>
      <c r="B28" s="16"/>
      <c r="C28" s="57">
        <f>C27+1</f>
        <v>281</v>
      </c>
      <c r="D28" s="17"/>
      <c r="E28" s="19"/>
      <c r="F28" s="19"/>
      <c r="G28" s="19"/>
      <c r="H28" s="20"/>
      <c r="I28" s="20"/>
      <c r="J28" s="20"/>
      <c r="K28" s="20"/>
      <c r="L28" s="21"/>
      <c r="M28" s="82"/>
      <c r="N28" s="20"/>
      <c r="O28" s="21"/>
      <c r="P28" s="82"/>
      <c r="Q28" s="20"/>
      <c r="R28" s="21"/>
      <c r="S28" s="23"/>
      <c r="T28" s="21"/>
    </row>
    <row r="29" spans="1:20" x14ac:dyDescent="0.25">
      <c r="A29" s="15"/>
      <c r="B29" s="16"/>
      <c r="C29" s="57">
        <f t="shared" ref="C29:C36" si="4">C28+1</f>
        <v>282</v>
      </c>
      <c r="D29" s="17"/>
      <c r="E29" s="19"/>
      <c r="F29" s="19"/>
      <c r="G29" s="19"/>
      <c r="H29" s="20"/>
      <c r="I29" s="20"/>
      <c r="J29" s="20"/>
      <c r="K29" s="20"/>
      <c r="L29" s="21"/>
      <c r="M29" s="82"/>
      <c r="N29" s="20"/>
      <c r="O29" s="21"/>
      <c r="P29" s="82"/>
      <c r="Q29" s="20"/>
      <c r="R29" s="21"/>
      <c r="S29" s="23"/>
      <c r="T29" s="21"/>
    </row>
    <row r="30" spans="1:20" x14ac:dyDescent="0.25">
      <c r="A30" s="15"/>
      <c r="B30" s="16"/>
      <c r="C30" s="57">
        <f t="shared" si="4"/>
        <v>283</v>
      </c>
      <c r="D30" s="17"/>
      <c r="E30" s="19"/>
      <c r="F30" s="19"/>
      <c r="G30" s="19"/>
      <c r="H30" s="20"/>
      <c r="I30" s="20"/>
      <c r="J30" s="20"/>
      <c r="K30" s="20"/>
      <c r="L30" s="21"/>
      <c r="M30" s="82"/>
      <c r="N30" s="20"/>
      <c r="O30" s="21"/>
      <c r="P30" s="82"/>
      <c r="Q30" s="20"/>
      <c r="R30" s="21"/>
      <c r="S30" s="23"/>
      <c r="T30" s="21"/>
    </row>
    <row r="31" spans="1:20" x14ac:dyDescent="0.25">
      <c r="A31" s="15"/>
      <c r="B31" s="16"/>
      <c r="C31" s="57">
        <f t="shared" si="4"/>
        <v>284</v>
      </c>
      <c r="D31" s="17"/>
      <c r="E31" s="19"/>
      <c r="F31" s="19"/>
      <c r="G31" s="19"/>
      <c r="H31" s="20"/>
      <c r="I31" s="20"/>
      <c r="J31" s="20"/>
      <c r="K31" s="20"/>
      <c r="L31" s="21"/>
      <c r="M31" s="82"/>
      <c r="N31" s="20"/>
      <c r="O31" s="21"/>
      <c r="P31" s="82"/>
      <c r="Q31" s="20"/>
      <c r="R31" s="21"/>
      <c r="S31" s="23"/>
      <c r="T31" s="21"/>
    </row>
    <row r="32" spans="1:20" x14ac:dyDescent="0.25">
      <c r="A32" s="15"/>
      <c r="B32" s="16"/>
      <c r="C32" s="57">
        <f t="shared" si="4"/>
        <v>285</v>
      </c>
      <c r="D32" s="17"/>
      <c r="E32" s="19"/>
      <c r="F32" s="19"/>
      <c r="G32" s="19"/>
      <c r="H32" s="20"/>
      <c r="I32" s="20"/>
      <c r="J32" s="20"/>
      <c r="K32" s="20"/>
      <c r="L32" s="21"/>
      <c r="M32" s="82"/>
      <c r="N32" s="20"/>
      <c r="O32" s="21"/>
      <c r="P32" s="82"/>
      <c r="Q32" s="20"/>
      <c r="R32" s="21"/>
      <c r="S32" s="23"/>
      <c r="T32" s="21"/>
    </row>
    <row r="33" spans="1:20" x14ac:dyDescent="0.25">
      <c r="A33" s="15"/>
      <c r="B33" s="16"/>
      <c r="C33" s="57">
        <f t="shared" si="4"/>
        <v>286</v>
      </c>
      <c r="D33" s="17"/>
      <c r="E33" s="19"/>
      <c r="F33" s="19"/>
      <c r="G33" s="19"/>
      <c r="H33" s="20"/>
      <c r="I33" s="20"/>
      <c r="J33" s="20"/>
      <c r="K33" s="20"/>
      <c r="L33" s="21"/>
      <c r="M33" s="82"/>
      <c r="N33" s="20"/>
      <c r="O33" s="21"/>
      <c r="P33" s="82"/>
      <c r="Q33" s="20"/>
      <c r="R33" s="21"/>
      <c r="S33" s="23"/>
      <c r="T33" s="21"/>
    </row>
    <row r="34" spans="1:20" x14ac:dyDescent="0.25">
      <c r="A34" s="15"/>
      <c r="B34" s="16"/>
      <c r="C34" s="57">
        <f t="shared" si="4"/>
        <v>287</v>
      </c>
      <c r="D34" s="17"/>
      <c r="E34" s="19"/>
      <c r="F34" s="19"/>
      <c r="G34" s="19"/>
      <c r="H34" s="20"/>
      <c r="I34" s="20"/>
      <c r="J34" s="20"/>
      <c r="K34" s="20"/>
      <c r="L34" s="21"/>
      <c r="M34" s="82"/>
      <c r="N34" s="20"/>
      <c r="O34" s="21"/>
      <c r="P34" s="82"/>
      <c r="Q34" s="20"/>
      <c r="R34" s="21"/>
      <c r="S34" s="23"/>
      <c r="T34" s="21"/>
    </row>
    <row r="35" spans="1:20" x14ac:dyDescent="0.25">
      <c r="A35" s="15"/>
      <c r="B35" s="16"/>
      <c r="C35" s="57">
        <f t="shared" si="4"/>
        <v>288</v>
      </c>
      <c r="D35" s="17"/>
      <c r="E35" s="19"/>
      <c r="F35" s="19"/>
      <c r="G35" s="19"/>
      <c r="H35" s="20"/>
      <c r="I35" s="20"/>
      <c r="J35" s="20"/>
      <c r="K35" s="20"/>
      <c r="L35" s="21"/>
      <c r="M35" s="82"/>
      <c r="N35" s="20"/>
      <c r="O35" s="21"/>
      <c r="P35" s="82"/>
      <c r="Q35" s="20"/>
      <c r="R35" s="21"/>
      <c r="S35" s="23"/>
      <c r="T35" s="21"/>
    </row>
    <row r="36" spans="1:20" x14ac:dyDescent="0.25">
      <c r="A36" s="15"/>
      <c r="B36" s="16"/>
      <c r="C36" s="57">
        <f t="shared" si="4"/>
        <v>289</v>
      </c>
      <c r="D36" s="17"/>
      <c r="E36" s="19"/>
      <c r="F36" s="19"/>
      <c r="G36" s="19"/>
      <c r="H36" s="20"/>
      <c r="I36" s="20"/>
      <c r="J36" s="20"/>
      <c r="K36" s="20"/>
      <c r="L36" s="21"/>
      <c r="M36" s="82"/>
      <c r="N36" s="20"/>
      <c r="O36" s="21"/>
      <c r="P36" s="82"/>
      <c r="Q36" s="20"/>
      <c r="R36" s="21"/>
      <c r="S36" s="23"/>
      <c r="T36" s="21"/>
    </row>
    <row r="37" spans="1:20" x14ac:dyDescent="0.25">
      <c r="A37" s="58"/>
      <c r="B37" s="59"/>
      <c r="C37" s="57"/>
      <c r="D37" s="60">
        <f>SUM(D27:D36)</f>
        <v>0</v>
      </c>
      <c r="E37" s="61">
        <f t="shared" ref="E37:T37" si="5">SUM(E27:E36)</f>
        <v>0</v>
      </c>
      <c r="F37" s="61">
        <f t="shared" si="5"/>
        <v>0</v>
      </c>
      <c r="G37" s="61">
        <f t="shared" si="5"/>
        <v>0</v>
      </c>
      <c r="H37" s="61">
        <f t="shared" si="5"/>
        <v>0</v>
      </c>
      <c r="I37" s="61">
        <f t="shared" si="5"/>
        <v>0</v>
      </c>
      <c r="J37" s="61">
        <f t="shared" si="5"/>
        <v>0</v>
      </c>
      <c r="K37" s="61">
        <f t="shared" si="5"/>
        <v>0</v>
      </c>
      <c r="L37" s="61">
        <f t="shared" si="5"/>
        <v>0</v>
      </c>
      <c r="M37" s="61">
        <f t="shared" si="5"/>
        <v>0</v>
      </c>
      <c r="N37" s="61">
        <f t="shared" si="5"/>
        <v>0</v>
      </c>
      <c r="O37" s="61">
        <f t="shared" si="5"/>
        <v>0</v>
      </c>
      <c r="P37" s="61">
        <f t="shared" si="5"/>
        <v>0</v>
      </c>
      <c r="Q37" s="61">
        <f t="shared" si="5"/>
        <v>0</v>
      </c>
      <c r="R37" s="61">
        <f t="shared" si="5"/>
        <v>0</v>
      </c>
      <c r="S37" s="61">
        <f t="shared" si="5"/>
        <v>0</v>
      </c>
      <c r="T37" s="61">
        <f t="shared" si="5"/>
        <v>0</v>
      </c>
    </row>
    <row r="38" spans="1:20" ht="15.75" thickBot="1" x14ac:dyDescent="0.3">
      <c r="A38" s="62" t="s">
        <v>36</v>
      </c>
      <c r="B38" s="63">
        <f>D38+E38+F38*5+G38*3.5+M38+P38</f>
        <v>7950.16</v>
      </c>
      <c r="C38" s="64" t="s">
        <v>37</v>
      </c>
      <c r="D38" s="65">
        <f>D14+D26-D37</f>
        <v>1368</v>
      </c>
      <c r="E38" s="66">
        <f t="shared" ref="E38:T38" si="6">E14+E26-E37</f>
        <v>14153</v>
      </c>
      <c r="F38" s="66">
        <f t="shared" si="6"/>
        <v>163.23199999999997</v>
      </c>
      <c r="G38" s="66">
        <f t="shared" si="6"/>
        <v>0</v>
      </c>
      <c r="H38" s="66">
        <f t="shared" si="6"/>
        <v>-90.85999999998603</v>
      </c>
      <c r="I38" s="66">
        <f t="shared" si="6"/>
        <v>10178.298999999999</v>
      </c>
      <c r="J38" s="66">
        <f t="shared" si="6"/>
        <v>1408.1499999999965</v>
      </c>
      <c r="K38" s="66">
        <f t="shared" si="6"/>
        <v>1</v>
      </c>
      <c r="L38" s="66">
        <f t="shared" si="6"/>
        <v>8035.9500000000116</v>
      </c>
      <c r="M38" s="66">
        <f t="shared" si="6"/>
        <v>-7918</v>
      </c>
      <c r="N38" s="66">
        <f t="shared" si="6"/>
        <v>20954.209999999817</v>
      </c>
      <c r="O38" s="66">
        <f t="shared" si="6"/>
        <v>0</v>
      </c>
      <c r="P38" s="66">
        <f t="shared" si="6"/>
        <v>-469</v>
      </c>
      <c r="Q38" s="66">
        <f t="shared" si="6"/>
        <v>3545.8700000000372</v>
      </c>
      <c r="R38" s="66">
        <f t="shared" si="6"/>
        <v>0</v>
      </c>
      <c r="S38" s="66">
        <f t="shared" si="6"/>
        <v>60292</v>
      </c>
      <c r="T38" s="66">
        <f t="shared" si="6"/>
        <v>-256.09999999997672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:T39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1.42578125" bestFit="1" customWidth="1"/>
    <col min="3" max="3" width="6.7109375" customWidth="1"/>
    <col min="4" max="5" width="9" style="67"/>
    <col min="13" max="13" width="9.5703125" style="67" bestFit="1" customWidth="1"/>
    <col min="16" max="16" width="9.5703125" style="67" bestFit="1" customWidth="1"/>
  </cols>
  <sheetData>
    <row r="1" spans="1:20" x14ac:dyDescent="0.25">
      <c r="A1" s="1">
        <v>30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302</v>
      </c>
      <c r="D4" s="12">
        <f>'[1]29'!D40</f>
        <v>1368</v>
      </c>
      <c r="E4" s="12">
        <f>'[1]29'!E40</f>
        <v>14153</v>
      </c>
      <c r="F4" s="69">
        <f>'[1]29'!F40</f>
        <v>163.23199999999997</v>
      </c>
      <c r="G4" s="69">
        <f>'[1]29'!G40</f>
        <v>0</v>
      </c>
      <c r="H4" s="69">
        <f>'[1]29'!H40</f>
        <v>-90.85999999998603</v>
      </c>
      <c r="I4" s="69">
        <f>'[1]29'!I40</f>
        <v>10178.298999999999</v>
      </c>
      <c r="J4" s="69">
        <f>'[1]29'!J40</f>
        <v>1408.1499999999965</v>
      </c>
      <c r="K4" s="69">
        <f>'[1]29'!K40</f>
        <v>1</v>
      </c>
      <c r="L4" s="69">
        <f>'[1]29'!L40</f>
        <v>8035.9500000000116</v>
      </c>
      <c r="M4" s="12">
        <f>'[1]29'!M40</f>
        <v>-7918</v>
      </c>
      <c r="N4" s="69">
        <f>'[1]29'!N40</f>
        <v>20954.209999999817</v>
      </c>
      <c r="O4" s="69">
        <f>'[1]29'!O40</f>
        <v>0</v>
      </c>
      <c r="P4" s="12">
        <f>'[1]29'!P40</f>
        <v>-469</v>
      </c>
      <c r="Q4" s="69">
        <f>'[1]29'!Q40</f>
        <v>3545.8700000000372</v>
      </c>
      <c r="R4" s="69">
        <f>'[1]29'!R40</f>
        <v>0</v>
      </c>
      <c r="S4" s="69">
        <f>'[1]29'!S40</f>
        <v>60292</v>
      </c>
      <c r="T4" s="69">
        <f>'[1]29'!T40</f>
        <v>-256.09999999997672</v>
      </c>
    </row>
    <row r="5" spans="1:20" x14ac:dyDescent="0.25">
      <c r="A5" s="15"/>
      <c r="B5" s="16" t="s">
        <v>40</v>
      </c>
      <c r="C5" s="6">
        <f>C4+1</f>
        <v>303</v>
      </c>
      <c r="D5" s="17"/>
      <c r="E5" s="18"/>
      <c r="F5" s="19"/>
      <c r="G5" s="19"/>
      <c r="H5" s="20"/>
      <c r="I5" s="20"/>
      <c r="J5" s="20"/>
      <c r="K5" s="20"/>
      <c r="L5" s="21"/>
      <c r="M5" s="22">
        <v>3245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41</v>
      </c>
      <c r="C6" s="6">
        <f t="shared" ref="C6:C13" si="0">C5+1</f>
        <v>304</v>
      </c>
      <c r="D6" s="17"/>
      <c r="E6" s="18"/>
      <c r="F6" s="19"/>
      <c r="G6" s="19"/>
      <c r="H6" s="20"/>
      <c r="I6" s="20"/>
      <c r="J6" s="20"/>
      <c r="K6" s="20"/>
      <c r="L6" s="21"/>
      <c r="M6" s="22"/>
      <c r="N6" s="20"/>
      <c r="O6" s="21"/>
      <c r="P6" s="22">
        <v>900</v>
      </c>
      <c r="Q6" s="20"/>
      <c r="R6" s="21"/>
      <c r="S6" s="23"/>
      <c r="T6" s="21"/>
    </row>
    <row r="7" spans="1:20" x14ac:dyDescent="0.25">
      <c r="A7" s="15"/>
      <c r="B7" s="16" t="s">
        <v>40</v>
      </c>
      <c r="C7" s="6">
        <f t="shared" si="0"/>
        <v>305</v>
      </c>
      <c r="D7" s="17"/>
      <c r="E7" s="18"/>
      <c r="F7" s="19"/>
      <c r="G7" s="19"/>
      <c r="H7" s="20"/>
      <c r="I7" s="20"/>
      <c r="J7" s="20"/>
      <c r="K7" s="20"/>
      <c r="L7" s="21"/>
      <c r="M7" s="22">
        <v>4637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41</v>
      </c>
      <c r="C8" s="6">
        <f t="shared" si="0"/>
        <v>306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1400</v>
      </c>
      <c r="Q8" s="20"/>
      <c r="R8" s="21"/>
      <c r="S8" s="23"/>
      <c r="T8" s="21"/>
    </row>
    <row r="9" spans="1:20" x14ac:dyDescent="0.25">
      <c r="A9" s="15" t="s">
        <v>233</v>
      </c>
      <c r="B9" s="16" t="s">
        <v>123</v>
      </c>
      <c r="C9" s="6">
        <f t="shared" si="0"/>
        <v>307</v>
      </c>
      <c r="D9" s="17"/>
      <c r="E9" s="18">
        <v>1065</v>
      </c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 t="s">
        <v>234</v>
      </c>
      <c r="B10" s="16" t="s">
        <v>29</v>
      </c>
      <c r="C10" s="6">
        <f t="shared" si="0"/>
        <v>308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>
        <v>25</v>
      </c>
      <c r="Q10" s="20"/>
      <c r="R10" s="21"/>
      <c r="S10" s="23"/>
      <c r="T10" s="21"/>
    </row>
    <row r="11" spans="1:20" x14ac:dyDescent="0.25">
      <c r="A11" s="15"/>
      <c r="B11" s="16" t="s">
        <v>40</v>
      </c>
      <c r="C11" s="6">
        <f t="shared" si="0"/>
        <v>309</v>
      </c>
      <c r="D11" s="17"/>
      <c r="E11" s="18"/>
      <c r="F11" s="19"/>
      <c r="G11" s="19"/>
      <c r="H11" s="20"/>
      <c r="I11" s="20"/>
      <c r="J11" s="20"/>
      <c r="K11" s="20"/>
      <c r="L11" s="21"/>
      <c r="M11" s="22">
        <v>2450</v>
      </c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 t="s">
        <v>41</v>
      </c>
      <c r="C12" s="6">
        <f t="shared" si="0"/>
        <v>310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>
        <v>730</v>
      </c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311</v>
      </c>
      <c r="D13" s="26"/>
      <c r="E13" s="27"/>
      <c r="F13" s="28"/>
      <c r="G13" s="28"/>
      <c r="H13" s="29"/>
      <c r="I13" s="29"/>
      <c r="J13" s="29"/>
      <c r="K13" s="29"/>
      <c r="L13" s="30"/>
      <c r="M13" s="31"/>
      <c r="N13" s="29"/>
      <c r="O13" s="30"/>
      <c r="P13" s="31"/>
      <c r="Q13" s="29"/>
      <c r="R13" s="30"/>
      <c r="S13" s="32"/>
      <c r="T13" s="30"/>
    </row>
    <row r="14" spans="1:20" ht="15.75" thickBot="1" x14ac:dyDescent="0.3">
      <c r="A14" s="146"/>
      <c r="B14" s="147"/>
      <c r="C14" s="6"/>
      <c r="D14" s="33">
        <f>SUM(D4:D13)</f>
        <v>1368</v>
      </c>
      <c r="E14" s="34">
        <f t="shared" ref="E14:M14" si="1">SUM(E4:E13)</f>
        <v>15218</v>
      </c>
      <c r="F14" s="35">
        <f t="shared" si="1"/>
        <v>163.23199999999997</v>
      </c>
      <c r="G14" s="35">
        <f t="shared" si="1"/>
        <v>0</v>
      </c>
      <c r="H14" s="35">
        <f t="shared" si="1"/>
        <v>-90.85999999998603</v>
      </c>
      <c r="I14" s="35">
        <f t="shared" si="1"/>
        <v>10178.298999999999</v>
      </c>
      <c r="J14" s="35">
        <f t="shared" si="1"/>
        <v>1408.1499999999965</v>
      </c>
      <c r="K14" s="35">
        <f t="shared" si="1"/>
        <v>1</v>
      </c>
      <c r="L14" s="36">
        <f t="shared" si="1"/>
        <v>8035.9500000000116</v>
      </c>
      <c r="M14" s="34">
        <f t="shared" si="1"/>
        <v>2414</v>
      </c>
      <c r="N14" s="35">
        <f>SUM(N4:N13)</f>
        <v>20954.209999999817</v>
      </c>
      <c r="O14" s="35">
        <f t="shared" ref="O14:T14" si="2">SUM(O4:O13)</f>
        <v>0</v>
      </c>
      <c r="P14" s="34">
        <f t="shared" si="2"/>
        <v>2586</v>
      </c>
      <c r="Q14" s="35">
        <f t="shared" si="2"/>
        <v>3545.8700000000372</v>
      </c>
      <c r="R14" s="35">
        <f t="shared" si="2"/>
        <v>0</v>
      </c>
      <c r="S14" s="35">
        <f t="shared" si="2"/>
        <v>60292</v>
      </c>
      <c r="T14" s="35">
        <f t="shared" si="2"/>
        <v>-256.09999999997672</v>
      </c>
    </row>
    <row r="15" spans="1:20" x14ac:dyDescent="0.25">
      <c r="A15" s="37" t="s">
        <v>31</v>
      </c>
      <c r="B15" s="37" t="s">
        <v>32</v>
      </c>
      <c r="C15" s="38">
        <v>110</v>
      </c>
      <c r="D15" s="39"/>
      <c r="E15" s="40"/>
      <c r="F15" s="41"/>
      <c r="G15" s="41"/>
      <c r="H15" s="41"/>
      <c r="I15" s="41"/>
      <c r="J15" s="41"/>
      <c r="K15" s="41"/>
      <c r="L15" s="42"/>
      <c r="M15" s="43"/>
      <c r="N15" s="41"/>
      <c r="O15" s="42"/>
      <c r="P15" s="43"/>
      <c r="Q15" s="41"/>
      <c r="R15" s="42"/>
      <c r="S15" s="44"/>
      <c r="T15" s="42"/>
    </row>
    <row r="16" spans="1:20" x14ac:dyDescent="0.25">
      <c r="A16" s="15"/>
      <c r="B16" s="16"/>
      <c r="C16" s="38">
        <f>C15+1</f>
        <v>111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8">
        <f t="shared" ref="C17:C25" si="3">C16+1</f>
        <v>112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8">
        <f t="shared" si="3"/>
        <v>113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8">
        <f t="shared" si="3"/>
        <v>114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8">
        <f t="shared" si="3"/>
        <v>115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8">
        <f t="shared" si="3"/>
        <v>116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8">
        <f t="shared" si="3"/>
        <v>117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8">
        <f t="shared" si="3"/>
        <v>118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8">
        <f t="shared" si="3"/>
        <v>119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70"/>
      <c r="B25" s="71"/>
      <c r="C25" s="38">
        <f t="shared" si="3"/>
        <v>120</v>
      </c>
      <c r="D25" s="26"/>
      <c r="E25" s="27"/>
      <c r="F25" s="28"/>
      <c r="G25" s="28"/>
      <c r="H25" s="29"/>
      <c r="I25" s="29"/>
      <c r="J25" s="29"/>
      <c r="K25" s="29"/>
      <c r="L25" s="30"/>
      <c r="M25" s="31"/>
      <c r="N25" s="29"/>
      <c r="O25" s="30"/>
      <c r="P25" s="31"/>
      <c r="Q25" s="29"/>
      <c r="R25" s="30"/>
      <c r="S25" s="32"/>
      <c r="T25" s="30"/>
    </row>
    <row r="26" spans="1:20" ht="15.75" thickBot="1" x14ac:dyDescent="0.3">
      <c r="A26" s="148"/>
      <c r="B26" s="149"/>
      <c r="C26" s="47"/>
      <c r="D26" s="48">
        <f>SUM(D15:D25)</f>
        <v>0</v>
      </c>
      <c r="E26" s="48">
        <f t="shared" ref="E26:T26" si="4">SUM(E15:E25)</f>
        <v>0</v>
      </c>
      <c r="F26" s="49">
        <f t="shared" si="4"/>
        <v>0</v>
      </c>
      <c r="G26" s="49">
        <f t="shared" si="4"/>
        <v>0</v>
      </c>
      <c r="H26" s="49">
        <f t="shared" si="4"/>
        <v>0</v>
      </c>
      <c r="I26" s="49">
        <f t="shared" si="4"/>
        <v>0</v>
      </c>
      <c r="J26" s="49">
        <f t="shared" si="4"/>
        <v>0</v>
      </c>
      <c r="K26" s="49">
        <f t="shared" si="4"/>
        <v>0</v>
      </c>
      <c r="L26" s="49">
        <f t="shared" si="4"/>
        <v>0</v>
      </c>
      <c r="M26" s="48">
        <f t="shared" si="4"/>
        <v>0</v>
      </c>
      <c r="N26" s="49">
        <f t="shared" si="4"/>
        <v>0</v>
      </c>
      <c r="O26" s="49">
        <f t="shared" si="4"/>
        <v>0</v>
      </c>
      <c r="P26" s="48">
        <f t="shared" si="4"/>
        <v>0</v>
      </c>
      <c r="Q26" s="49">
        <f t="shared" si="4"/>
        <v>0</v>
      </c>
      <c r="R26" s="49">
        <f t="shared" si="4"/>
        <v>0</v>
      </c>
      <c r="S26" s="49">
        <f t="shared" si="4"/>
        <v>0</v>
      </c>
      <c r="T26" s="49">
        <f t="shared" si="4"/>
        <v>0</v>
      </c>
    </row>
    <row r="27" spans="1:20" x14ac:dyDescent="0.25">
      <c r="A27" s="150" t="s">
        <v>33</v>
      </c>
      <c r="B27" s="151"/>
      <c r="C27" s="50">
        <v>280</v>
      </c>
      <c r="D27" s="51"/>
      <c r="E27" s="52"/>
      <c r="F27" s="53"/>
      <c r="G27" s="53"/>
      <c r="H27" s="53"/>
      <c r="I27" s="53"/>
      <c r="J27" s="53"/>
      <c r="K27" s="53"/>
      <c r="L27" s="54"/>
      <c r="M27" s="55"/>
      <c r="N27" s="53"/>
      <c r="O27" s="54"/>
      <c r="P27" s="55"/>
      <c r="Q27" s="53"/>
      <c r="R27" s="54"/>
      <c r="S27" s="56"/>
      <c r="T27" s="54"/>
    </row>
    <row r="28" spans="1:20" x14ac:dyDescent="0.25">
      <c r="A28" s="73" t="s">
        <v>50</v>
      </c>
      <c r="B28" s="74" t="s">
        <v>51</v>
      </c>
      <c r="C28" s="57">
        <f>C27+1</f>
        <v>281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235</v>
      </c>
      <c r="B29" s="16" t="s">
        <v>75</v>
      </c>
      <c r="C29" s="57">
        <f t="shared" ref="C29:C37" si="5">C28+1</f>
        <v>282</v>
      </c>
      <c r="D29" s="17">
        <v>254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7">
        <f t="shared" si="5"/>
        <v>283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7">
        <f t="shared" si="5"/>
        <v>284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7">
        <f t="shared" si="5"/>
        <v>285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7">
        <f t="shared" si="5"/>
        <v>286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7">
        <f t="shared" si="5"/>
        <v>287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5"/>
      <c r="C35" s="57">
        <f t="shared" si="5"/>
        <v>288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7">
        <f t="shared" si="5"/>
        <v>289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7">
        <f t="shared" si="5"/>
        <v>290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58"/>
      <c r="B38" s="59"/>
      <c r="C38" s="57"/>
      <c r="D38" s="60">
        <f>SUM(D27:D37)</f>
        <v>254</v>
      </c>
      <c r="E38" s="60">
        <f t="shared" ref="E38:T38" si="6">SUM(E27:E37)</f>
        <v>0</v>
      </c>
      <c r="F38" s="61">
        <f t="shared" si="6"/>
        <v>0</v>
      </c>
      <c r="G38" s="61">
        <f t="shared" si="6"/>
        <v>0</v>
      </c>
      <c r="H38" s="61">
        <f t="shared" si="6"/>
        <v>0</v>
      </c>
      <c r="I38" s="61">
        <f t="shared" si="6"/>
        <v>0</v>
      </c>
      <c r="J38" s="61">
        <f t="shared" si="6"/>
        <v>0</v>
      </c>
      <c r="K38" s="61">
        <f t="shared" si="6"/>
        <v>0</v>
      </c>
      <c r="L38" s="61">
        <f t="shared" si="6"/>
        <v>0</v>
      </c>
      <c r="M38" s="60">
        <f t="shared" si="6"/>
        <v>50</v>
      </c>
      <c r="N38" s="61">
        <f t="shared" si="6"/>
        <v>0</v>
      </c>
      <c r="O38" s="61">
        <f t="shared" si="6"/>
        <v>0</v>
      </c>
      <c r="P38" s="60">
        <f t="shared" si="6"/>
        <v>0</v>
      </c>
      <c r="Q38" s="61">
        <f t="shared" si="6"/>
        <v>0</v>
      </c>
      <c r="R38" s="61">
        <f t="shared" si="6"/>
        <v>0</v>
      </c>
      <c r="S38" s="61">
        <f t="shared" si="6"/>
        <v>0</v>
      </c>
      <c r="T38" s="61">
        <f t="shared" si="6"/>
        <v>0</v>
      </c>
    </row>
    <row r="39" spans="1:20" ht="15.75" thickBot="1" x14ac:dyDescent="0.3">
      <c r="A39" s="62" t="s">
        <v>36</v>
      </c>
      <c r="B39" s="63">
        <f>D39+E39+F39*5+G39*3.5+M39+P39</f>
        <v>22098.16</v>
      </c>
      <c r="C39" s="64" t="s">
        <v>37</v>
      </c>
      <c r="D39" s="65">
        <f>D14+D26-D38</f>
        <v>1114</v>
      </c>
      <c r="E39" s="65">
        <f t="shared" ref="E39:T39" si="7">E14+E26-E38</f>
        <v>15218</v>
      </c>
      <c r="F39" s="66">
        <f t="shared" si="7"/>
        <v>163.23199999999997</v>
      </c>
      <c r="G39" s="66">
        <f t="shared" si="7"/>
        <v>0</v>
      </c>
      <c r="H39" s="66">
        <f t="shared" si="7"/>
        <v>-90.85999999998603</v>
      </c>
      <c r="I39" s="66">
        <f t="shared" si="7"/>
        <v>10178.298999999999</v>
      </c>
      <c r="J39" s="66">
        <f t="shared" si="7"/>
        <v>1408.1499999999965</v>
      </c>
      <c r="K39" s="66">
        <f t="shared" si="7"/>
        <v>1</v>
      </c>
      <c r="L39" s="66">
        <f t="shared" si="7"/>
        <v>8035.9500000000116</v>
      </c>
      <c r="M39" s="65">
        <f t="shared" si="7"/>
        <v>2364</v>
      </c>
      <c r="N39" s="66">
        <f t="shared" si="7"/>
        <v>20954.209999999817</v>
      </c>
      <c r="O39" s="66">
        <f t="shared" si="7"/>
        <v>0</v>
      </c>
      <c r="P39" s="65">
        <f t="shared" si="7"/>
        <v>2586</v>
      </c>
      <c r="Q39" s="66">
        <f t="shared" si="7"/>
        <v>3545.8700000000372</v>
      </c>
      <c r="R39" s="66">
        <f t="shared" si="7"/>
        <v>0</v>
      </c>
      <c r="S39" s="66">
        <f t="shared" si="7"/>
        <v>60292</v>
      </c>
      <c r="T39" s="66">
        <f t="shared" si="7"/>
        <v>-256.09999999997672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:T45"/>
  <sheetViews>
    <sheetView rightToLeft="1" tabSelected="1" workbookViewId="0">
      <selection activeCell="G19" sqref="G19"/>
    </sheetView>
  </sheetViews>
  <sheetFormatPr defaultRowHeight="15" x14ac:dyDescent="0.25"/>
  <cols>
    <col min="1" max="1" width="26.28515625" customWidth="1"/>
    <col min="2" max="2" width="28.28515625" customWidth="1"/>
    <col min="3" max="3" width="6.7109375" customWidth="1"/>
    <col min="4" max="5" width="9" style="67"/>
    <col min="13" max="13" width="9.5703125" style="67" bestFit="1" customWidth="1"/>
    <col min="16" max="16" width="9.5703125" style="67" bestFit="1" customWidth="1"/>
  </cols>
  <sheetData>
    <row r="1" spans="1:20" x14ac:dyDescent="0.25">
      <c r="A1" s="1">
        <v>31</v>
      </c>
      <c r="B1" s="2">
        <f>'[1]1'!B1</f>
        <v>3</v>
      </c>
      <c r="C1" s="3">
        <v>2024</v>
      </c>
      <c r="D1" s="152" t="s">
        <v>0</v>
      </c>
      <c r="E1" s="153"/>
      <c r="F1" s="153"/>
      <c r="G1" s="153"/>
      <c r="H1" s="153"/>
      <c r="I1" s="153"/>
      <c r="J1" s="153"/>
      <c r="K1" s="153"/>
      <c r="L1" s="154"/>
      <c r="M1" s="155" t="s">
        <v>1</v>
      </c>
      <c r="N1" s="153"/>
      <c r="O1" s="154"/>
      <c r="P1" s="155" t="s">
        <v>2</v>
      </c>
      <c r="Q1" s="153"/>
      <c r="R1" s="154"/>
      <c r="S1" s="1" t="s">
        <v>3</v>
      </c>
      <c r="T1" s="3" t="s">
        <v>4</v>
      </c>
    </row>
    <row r="2" spans="1:20" x14ac:dyDescent="0.25">
      <c r="A2" s="146">
        <f>'[1]1'!A2:B2</f>
        <v>2024</v>
      </c>
      <c r="B2" s="147"/>
      <c r="C2" s="6"/>
      <c r="D2" s="147" t="s">
        <v>5</v>
      </c>
      <c r="E2" s="156"/>
      <c r="F2" s="156"/>
      <c r="G2" s="156"/>
      <c r="H2" s="156" t="s">
        <v>6</v>
      </c>
      <c r="I2" s="156"/>
      <c r="J2" s="156"/>
      <c r="K2" s="156"/>
      <c r="L2" s="145"/>
      <c r="M2" s="10" t="s">
        <v>5</v>
      </c>
      <c r="N2" s="156" t="s">
        <v>6</v>
      </c>
      <c r="O2" s="145"/>
      <c r="P2" s="10" t="s">
        <v>5</v>
      </c>
      <c r="Q2" s="156" t="s">
        <v>6</v>
      </c>
      <c r="R2" s="145"/>
      <c r="S2" s="144" t="s">
        <v>5</v>
      </c>
      <c r="T2" s="145"/>
    </row>
    <row r="3" spans="1:20" x14ac:dyDescent="0.25">
      <c r="A3" s="11" t="s">
        <v>7</v>
      </c>
      <c r="B3" s="7" t="s">
        <v>8</v>
      </c>
      <c r="C3" s="6" t="s">
        <v>9</v>
      </c>
      <c r="D3" s="12" t="s">
        <v>10</v>
      </c>
      <c r="E3" s="13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1" t="s">
        <v>25</v>
      </c>
      <c r="T3" s="6" t="s">
        <v>26</v>
      </c>
    </row>
    <row r="4" spans="1:20" x14ac:dyDescent="0.25">
      <c r="A4" s="11" t="s">
        <v>27</v>
      </c>
      <c r="B4" s="7" t="s">
        <v>28</v>
      </c>
      <c r="C4" s="6">
        <v>310</v>
      </c>
      <c r="D4" s="12">
        <f>'[1]30'!D39</f>
        <v>1114</v>
      </c>
      <c r="E4" s="12">
        <f>'[1]30'!E39</f>
        <v>15218</v>
      </c>
      <c r="F4" s="69">
        <f>'[1]30'!F39</f>
        <v>163.23199999999997</v>
      </c>
      <c r="G4" s="69">
        <f>'[1]30'!G39</f>
        <v>0</v>
      </c>
      <c r="H4" s="69">
        <f>'[1]30'!H39</f>
        <v>-90.85999999998603</v>
      </c>
      <c r="I4" s="69">
        <f>'[1]30'!I39</f>
        <v>10178.298999999999</v>
      </c>
      <c r="J4" s="69">
        <f>'[1]30'!J39</f>
        <v>1408.1499999999965</v>
      </c>
      <c r="K4" s="69">
        <f>'[1]30'!K39</f>
        <v>1</v>
      </c>
      <c r="L4" s="69">
        <f>'[1]30'!L39</f>
        <v>8035.9500000000116</v>
      </c>
      <c r="M4" s="12">
        <f>'[1]30'!M39</f>
        <v>2364</v>
      </c>
      <c r="N4" s="69">
        <f>'[1]30'!N39</f>
        <v>20954.209999999817</v>
      </c>
      <c r="O4" s="69">
        <f>'[1]30'!O39</f>
        <v>0</v>
      </c>
      <c r="P4" s="12">
        <f>'[1]30'!P39</f>
        <v>2586</v>
      </c>
      <c r="Q4" s="69">
        <f>'[1]30'!Q39</f>
        <v>3545.8700000000372</v>
      </c>
      <c r="R4" s="69">
        <f>'[1]30'!R39</f>
        <v>0</v>
      </c>
      <c r="S4" s="69">
        <f>'[1]30'!S39</f>
        <v>60292</v>
      </c>
      <c r="T4" s="69">
        <f>'[1]30'!T39</f>
        <v>-256.09999999997672</v>
      </c>
    </row>
    <row r="5" spans="1:20" x14ac:dyDescent="0.25">
      <c r="A5" s="15" t="s">
        <v>107</v>
      </c>
      <c r="B5" s="16" t="s">
        <v>40</v>
      </c>
      <c r="C5" s="6">
        <f>C4+1</f>
        <v>311</v>
      </c>
      <c r="D5" s="17"/>
      <c r="E5" s="18"/>
      <c r="F5" s="19"/>
      <c r="G5" s="19"/>
      <c r="H5" s="20"/>
      <c r="I5" s="20"/>
      <c r="J5" s="20"/>
      <c r="K5" s="20"/>
      <c r="L5" s="21"/>
      <c r="M5" s="22"/>
      <c r="N5" s="20"/>
      <c r="O5" s="21">
        <v>31000</v>
      </c>
      <c r="P5" s="22"/>
      <c r="Q5" s="20"/>
      <c r="R5" s="21"/>
      <c r="S5" s="23"/>
      <c r="T5" s="21"/>
    </row>
    <row r="6" spans="1:20" x14ac:dyDescent="0.25">
      <c r="A6" s="16" t="s">
        <v>236</v>
      </c>
      <c r="B6" s="16" t="s">
        <v>192</v>
      </c>
      <c r="C6" s="6">
        <f t="shared" ref="C6:C20" si="0">C5+1</f>
        <v>312</v>
      </c>
      <c r="D6" s="17"/>
      <c r="E6" s="18">
        <v>300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 t="s">
        <v>232</v>
      </c>
      <c r="B7" s="16" t="s">
        <v>39</v>
      </c>
      <c r="C7" s="6">
        <f t="shared" si="0"/>
        <v>313</v>
      </c>
      <c r="D7" s="17"/>
      <c r="E7" s="18"/>
      <c r="F7" s="19"/>
      <c r="G7" s="19"/>
      <c r="H7" s="20"/>
      <c r="I7" s="20">
        <v>700</v>
      </c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 t="s">
        <v>237</v>
      </c>
      <c r="B8" s="16" t="s">
        <v>39</v>
      </c>
      <c r="C8" s="6">
        <f t="shared" si="0"/>
        <v>314</v>
      </c>
      <c r="D8" s="17"/>
      <c r="E8" s="18"/>
      <c r="F8" s="19"/>
      <c r="G8" s="19"/>
      <c r="H8" s="20">
        <v>500</v>
      </c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 t="s">
        <v>107</v>
      </c>
      <c r="B9" s="16" t="s">
        <v>40</v>
      </c>
      <c r="C9" s="6">
        <f t="shared" si="0"/>
        <v>315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>
        <v>9558.5400000000009</v>
      </c>
      <c r="P9" s="22"/>
      <c r="Q9" s="20"/>
      <c r="R9" s="21"/>
      <c r="S9" s="23"/>
      <c r="T9" s="21"/>
    </row>
    <row r="10" spans="1:20" x14ac:dyDescent="0.25">
      <c r="A10" s="15" t="s">
        <v>107</v>
      </c>
      <c r="B10" s="16" t="s">
        <v>41</v>
      </c>
      <c r="C10" s="6">
        <f t="shared" si="0"/>
        <v>316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>
        <v>14127</v>
      </c>
      <c r="S10" s="23"/>
      <c r="T10" s="21"/>
    </row>
    <row r="11" spans="1:20" x14ac:dyDescent="0.25">
      <c r="A11" s="15" t="s">
        <v>238</v>
      </c>
      <c r="B11" s="16" t="s">
        <v>239</v>
      </c>
      <c r="C11" s="6">
        <f t="shared" si="0"/>
        <v>317</v>
      </c>
      <c r="D11" s="17"/>
      <c r="E11" s="18">
        <v>70</v>
      </c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 t="s">
        <v>240</v>
      </c>
      <c r="B12" s="16" t="s">
        <v>241</v>
      </c>
      <c r="C12" s="6">
        <f t="shared" si="0"/>
        <v>318</v>
      </c>
      <c r="D12" s="17"/>
      <c r="E12" s="18">
        <v>70</v>
      </c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x14ac:dyDescent="0.25">
      <c r="A13" s="15" t="s">
        <v>242</v>
      </c>
      <c r="B13" s="16" t="s">
        <v>241</v>
      </c>
      <c r="C13" s="6">
        <f t="shared" si="0"/>
        <v>319</v>
      </c>
      <c r="D13" s="17"/>
      <c r="E13" s="18">
        <v>70</v>
      </c>
      <c r="F13" s="19"/>
      <c r="G13" s="19"/>
      <c r="H13" s="20"/>
      <c r="I13" s="20"/>
      <c r="J13" s="20"/>
      <c r="K13" s="20"/>
      <c r="L13" s="21"/>
      <c r="M13" s="22"/>
      <c r="N13" s="20"/>
      <c r="O13" s="21"/>
      <c r="P13" s="22"/>
      <c r="Q13" s="20"/>
      <c r="R13" s="21"/>
      <c r="S13" s="23"/>
      <c r="T13" s="21"/>
    </row>
    <row r="14" spans="1:20" x14ac:dyDescent="0.25">
      <c r="A14" s="15" t="s">
        <v>243</v>
      </c>
      <c r="B14" s="16" t="s">
        <v>167</v>
      </c>
      <c r="C14" s="6">
        <f t="shared" si="0"/>
        <v>320</v>
      </c>
      <c r="D14" s="26"/>
      <c r="E14" s="27">
        <v>300</v>
      </c>
      <c r="F14" s="28"/>
      <c r="G14" s="28"/>
      <c r="H14" s="29"/>
      <c r="I14" s="29"/>
      <c r="J14" s="29"/>
      <c r="K14" s="29"/>
      <c r="L14" s="30"/>
      <c r="M14" s="31"/>
      <c r="N14" s="29"/>
      <c r="O14" s="30"/>
      <c r="P14" s="31"/>
      <c r="Q14" s="29"/>
      <c r="R14" s="30"/>
      <c r="S14" s="32"/>
      <c r="T14" s="30"/>
    </row>
    <row r="15" spans="1:20" x14ac:dyDescent="0.25">
      <c r="A15" s="15"/>
      <c r="B15" s="16" t="s">
        <v>40</v>
      </c>
      <c r="C15" s="6">
        <f t="shared" si="0"/>
        <v>321</v>
      </c>
      <c r="D15" s="26"/>
      <c r="E15" s="27"/>
      <c r="F15" s="28"/>
      <c r="G15" s="28"/>
      <c r="H15" s="29"/>
      <c r="I15" s="29"/>
      <c r="J15" s="29"/>
      <c r="K15" s="29"/>
      <c r="L15" s="30"/>
      <c r="M15" s="31">
        <v>4905</v>
      </c>
      <c r="N15" s="29"/>
      <c r="O15" s="30"/>
      <c r="P15" s="31"/>
      <c r="Q15" s="29"/>
      <c r="R15" s="30"/>
      <c r="S15" s="32"/>
      <c r="T15" s="30"/>
    </row>
    <row r="16" spans="1:20" x14ac:dyDescent="0.25">
      <c r="A16" s="15"/>
      <c r="B16" s="16" t="s">
        <v>41</v>
      </c>
      <c r="C16" s="6">
        <f t="shared" si="0"/>
        <v>322</v>
      </c>
      <c r="D16" s="26"/>
      <c r="E16" s="27"/>
      <c r="F16" s="28"/>
      <c r="G16" s="28"/>
      <c r="H16" s="29"/>
      <c r="I16" s="29"/>
      <c r="J16" s="29"/>
      <c r="K16" s="29"/>
      <c r="L16" s="30"/>
      <c r="M16" s="31"/>
      <c r="N16" s="29"/>
      <c r="O16" s="30"/>
      <c r="P16" s="31">
        <v>925</v>
      </c>
      <c r="Q16" s="29"/>
      <c r="R16" s="30"/>
      <c r="S16" s="32"/>
      <c r="T16" s="30"/>
    </row>
    <row r="17" spans="1:20" x14ac:dyDescent="0.25">
      <c r="A17" s="15"/>
      <c r="B17" s="16" t="s">
        <v>40</v>
      </c>
      <c r="C17" s="6">
        <f t="shared" si="0"/>
        <v>323</v>
      </c>
      <c r="D17" s="26"/>
      <c r="E17" s="27"/>
      <c r="F17" s="28"/>
      <c r="G17" s="28"/>
      <c r="H17" s="29"/>
      <c r="I17" s="29"/>
      <c r="J17" s="29"/>
      <c r="K17" s="29"/>
      <c r="L17" s="30"/>
      <c r="M17" s="31">
        <v>2870</v>
      </c>
      <c r="N17" s="29"/>
      <c r="O17" s="30"/>
      <c r="P17" s="31"/>
      <c r="Q17" s="29"/>
      <c r="R17" s="30"/>
      <c r="S17" s="32"/>
      <c r="T17" s="30"/>
    </row>
    <row r="18" spans="1:20" x14ac:dyDescent="0.25">
      <c r="A18" s="15"/>
      <c r="B18" s="16" t="s">
        <v>40</v>
      </c>
      <c r="C18" s="6">
        <f t="shared" si="0"/>
        <v>324</v>
      </c>
      <c r="D18" s="26"/>
      <c r="E18" s="27"/>
      <c r="F18" s="28"/>
      <c r="G18" s="28"/>
      <c r="H18" s="29"/>
      <c r="I18" s="29"/>
      <c r="J18" s="29"/>
      <c r="K18" s="29"/>
      <c r="L18" s="30"/>
      <c r="M18" s="31">
        <v>4490</v>
      </c>
      <c r="N18" s="29"/>
      <c r="O18" s="30"/>
      <c r="P18" s="31"/>
      <c r="Q18" s="29"/>
      <c r="R18" s="30"/>
      <c r="S18" s="32"/>
      <c r="T18" s="30"/>
    </row>
    <row r="19" spans="1:20" x14ac:dyDescent="0.25">
      <c r="A19" s="15"/>
      <c r="B19" s="16" t="s">
        <v>41</v>
      </c>
      <c r="C19" s="6">
        <f t="shared" si="0"/>
        <v>325</v>
      </c>
      <c r="D19" s="26"/>
      <c r="E19" s="27"/>
      <c r="F19" s="28"/>
      <c r="G19" s="28"/>
      <c r="H19" s="29"/>
      <c r="I19" s="29"/>
      <c r="J19" s="29"/>
      <c r="K19" s="29"/>
      <c r="L19" s="30"/>
      <c r="M19" s="31"/>
      <c r="N19" s="29"/>
      <c r="O19" s="30"/>
      <c r="P19" s="31">
        <v>592</v>
      </c>
      <c r="Q19" s="29"/>
      <c r="R19" s="30"/>
      <c r="S19" s="32"/>
      <c r="T19" s="30"/>
    </row>
    <row r="20" spans="1:20" ht="15.75" thickBot="1" x14ac:dyDescent="0.3">
      <c r="A20" s="15" t="s">
        <v>46</v>
      </c>
      <c r="B20" s="16" t="s">
        <v>244</v>
      </c>
      <c r="C20" s="6">
        <f t="shared" si="0"/>
        <v>326</v>
      </c>
      <c r="D20" s="26"/>
      <c r="E20" s="27"/>
      <c r="F20" s="28"/>
      <c r="G20" s="28"/>
      <c r="H20" s="29">
        <v>1200</v>
      </c>
      <c r="I20" s="29"/>
      <c r="J20" s="29"/>
      <c r="K20" s="29"/>
      <c r="L20" s="30"/>
      <c r="M20" s="31"/>
      <c r="N20" s="29"/>
      <c r="O20" s="30"/>
      <c r="P20" s="31"/>
      <c r="Q20" s="29"/>
      <c r="R20" s="30"/>
      <c r="S20" s="32"/>
      <c r="T20" s="30"/>
    </row>
    <row r="21" spans="1:20" ht="15.75" thickBot="1" x14ac:dyDescent="0.3">
      <c r="A21" s="146"/>
      <c r="B21" s="147"/>
      <c r="C21" s="6"/>
      <c r="D21" s="33">
        <f t="shared" ref="D21:T21" si="1">SUM(D4:D20)</f>
        <v>1114</v>
      </c>
      <c r="E21" s="34">
        <f t="shared" si="1"/>
        <v>16028</v>
      </c>
      <c r="F21" s="35">
        <f t="shared" si="1"/>
        <v>163.23199999999997</v>
      </c>
      <c r="G21" s="35">
        <f t="shared" si="1"/>
        <v>0</v>
      </c>
      <c r="H21" s="35">
        <f t="shared" si="1"/>
        <v>1609.140000000014</v>
      </c>
      <c r="I21" s="35">
        <f t="shared" si="1"/>
        <v>10878.298999999999</v>
      </c>
      <c r="J21" s="35">
        <f t="shared" si="1"/>
        <v>1408.1499999999965</v>
      </c>
      <c r="K21" s="35">
        <f t="shared" si="1"/>
        <v>1</v>
      </c>
      <c r="L21" s="36">
        <f t="shared" si="1"/>
        <v>8035.9500000000116</v>
      </c>
      <c r="M21" s="34">
        <f t="shared" si="1"/>
        <v>14629</v>
      </c>
      <c r="N21" s="35">
        <f t="shared" si="1"/>
        <v>20954.209999999817</v>
      </c>
      <c r="O21" s="35">
        <f t="shared" si="1"/>
        <v>40558.54</v>
      </c>
      <c r="P21" s="34">
        <f t="shared" si="1"/>
        <v>4103</v>
      </c>
      <c r="Q21" s="35">
        <f t="shared" si="1"/>
        <v>3545.8700000000372</v>
      </c>
      <c r="R21" s="35">
        <f t="shared" si="1"/>
        <v>14127</v>
      </c>
      <c r="S21" s="35">
        <f t="shared" si="1"/>
        <v>60292</v>
      </c>
      <c r="T21" s="35">
        <f t="shared" si="1"/>
        <v>-256.09999999997672</v>
      </c>
    </row>
    <row r="22" spans="1:20" x14ac:dyDescent="0.25">
      <c r="A22" s="37" t="s">
        <v>31</v>
      </c>
      <c r="B22" s="37" t="s">
        <v>32</v>
      </c>
      <c r="C22" s="38">
        <v>110</v>
      </c>
      <c r="D22" s="39"/>
      <c r="E22" s="40"/>
      <c r="F22" s="41"/>
      <c r="G22" s="41"/>
      <c r="H22" s="41"/>
      <c r="I22" s="41"/>
      <c r="J22" s="41"/>
      <c r="K22" s="41"/>
      <c r="L22" s="42"/>
      <c r="M22" s="43"/>
      <c r="N22" s="41"/>
      <c r="O22" s="42"/>
      <c r="P22" s="43"/>
      <c r="Q22" s="41"/>
      <c r="R22" s="42"/>
      <c r="S22" s="44"/>
      <c r="T22" s="42"/>
    </row>
    <row r="23" spans="1:20" x14ac:dyDescent="0.25">
      <c r="A23" s="15"/>
      <c r="B23" s="16"/>
      <c r="C23" s="38">
        <f>C22+1</f>
        <v>111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 t="s">
        <v>48</v>
      </c>
      <c r="B24" s="16" t="s">
        <v>20</v>
      </c>
      <c r="C24" s="38">
        <f t="shared" ref="C24:C32" si="2">C23+1</f>
        <v>112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>
        <v>31000</v>
      </c>
      <c r="O24" s="21">
        <v>-31000</v>
      </c>
      <c r="P24" s="22"/>
      <c r="Q24" s="20"/>
      <c r="R24" s="21"/>
      <c r="S24" s="23"/>
      <c r="T24" s="21"/>
    </row>
    <row r="25" spans="1:20" x14ac:dyDescent="0.25">
      <c r="A25" s="15"/>
      <c r="B25" s="16" t="s">
        <v>245</v>
      </c>
      <c r="C25" s="38">
        <f t="shared" si="2"/>
        <v>113</v>
      </c>
      <c r="D25" s="17"/>
      <c r="E25" s="18"/>
      <c r="F25" s="19"/>
      <c r="G25" s="19"/>
      <c r="H25" s="20"/>
      <c r="I25" s="20"/>
      <c r="J25" s="20"/>
      <c r="K25" s="20"/>
      <c r="L25" s="21">
        <v>32000</v>
      </c>
      <c r="M25" s="22"/>
      <c r="N25" s="20">
        <v>-40000</v>
      </c>
      <c r="O25" s="21"/>
      <c r="P25" s="22"/>
      <c r="Q25" s="20"/>
      <c r="R25" s="21"/>
      <c r="S25" s="23"/>
      <c r="T25" s="21">
        <v>8000</v>
      </c>
    </row>
    <row r="26" spans="1:20" x14ac:dyDescent="0.25">
      <c r="A26" s="15"/>
      <c r="B26" s="16" t="s">
        <v>246</v>
      </c>
      <c r="C26" s="38">
        <f t="shared" si="2"/>
        <v>114</v>
      </c>
      <c r="D26" s="17"/>
      <c r="E26" s="18"/>
      <c r="F26" s="19"/>
      <c r="G26" s="19"/>
      <c r="H26" s="20">
        <v>-9708</v>
      </c>
      <c r="I26" s="20"/>
      <c r="J26" s="20"/>
      <c r="K26" s="20"/>
      <c r="L26" s="21"/>
      <c r="M26" s="22"/>
      <c r="N26" s="20"/>
      <c r="O26" s="21"/>
      <c r="P26" s="22"/>
      <c r="Q26" s="20"/>
      <c r="R26" s="21"/>
      <c r="S26" s="23">
        <v>9708</v>
      </c>
      <c r="T26" s="21"/>
    </row>
    <row r="27" spans="1:20" x14ac:dyDescent="0.25">
      <c r="A27" s="15" t="s">
        <v>20</v>
      </c>
      <c r="B27" s="16" t="s">
        <v>170</v>
      </c>
      <c r="C27" s="38">
        <f t="shared" si="2"/>
        <v>115</v>
      </c>
      <c r="D27" s="17"/>
      <c r="E27" s="18"/>
      <c r="F27" s="19"/>
      <c r="G27" s="19"/>
      <c r="H27" s="20">
        <v>10000</v>
      </c>
      <c r="I27" s="20"/>
      <c r="J27" s="20"/>
      <c r="K27" s="20"/>
      <c r="L27" s="21"/>
      <c r="M27" s="22"/>
      <c r="N27" s="20">
        <v>-10000</v>
      </c>
      <c r="O27" s="21"/>
      <c r="P27" s="22"/>
      <c r="Q27" s="20"/>
      <c r="R27" s="21"/>
      <c r="S27" s="23"/>
      <c r="T27" s="21"/>
    </row>
    <row r="28" spans="1:20" x14ac:dyDescent="0.25">
      <c r="A28" s="15"/>
      <c r="B28" s="15" t="s">
        <v>247</v>
      </c>
      <c r="C28" s="38">
        <f t="shared" si="2"/>
        <v>116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22</v>
      </c>
      <c r="B29" s="16" t="s">
        <v>23</v>
      </c>
      <c r="C29" s="38">
        <f t="shared" si="2"/>
        <v>117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>
        <v>-4000</v>
      </c>
      <c r="Q29" s="20">
        <v>4000</v>
      </c>
      <c r="R29" s="21"/>
      <c r="S29" s="23"/>
      <c r="T29" s="21"/>
    </row>
    <row r="30" spans="1:20" x14ac:dyDescent="0.25">
      <c r="A30" s="15"/>
      <c r="B30" s="16" t="s">
        <v>248</v>
      </c>
      <c r="C30" s="38">
        <f t="shared" si="2"/>
        <v>118</v>
      </c>
      <c r="D30" s="17"/>
      <c r="E30" s="18">
        <v>1180</v>
      </c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38">
        <f t="shared" si="2"/>
        <v>119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ht="15.75" thickBot="1" x14ac:dyDescent="0.3">
      <c r="A32" s="15" t="s">
        <v>19</v>
      </c>
      <c r="B32" s="15" t="s">
        <v>20</v>
      </c>
      <c r="C32" s="38">
        <f t="shared" si="2"/>
        <v>120</v>
      </c>
      <c r="D32" s="26"/>
      <c r="E32" s="27"/>
      <c r="F32" s="28"/>
      <c r="G32" s="28"/>
      <c r="H32" s="29"/>
      <c r="I32" s="29"/>
      <c r="J32" s="29"/>
      <c r="K32" s="29"/>
      <c r="L32" s="30"/>
      <c r="M32" s="31">
        <v>-10000</v>
      </c>
      <c r="N32" s="29">
        <v>10000</v>
      </c>
      <c r="O32" s="30"/>
      <c r="P32" s="31"/>
      <c r="Q32" s="29"/>
      <c r="R32" s="30"/>
      <c r="S32" s="32"/>
      <c r="T32" s="30"/>
    </row>
    <row r="33" spans="1:20" ht="15.75" thickBot="1" x14ac:dyDescent="0.3">
      <c r="A33" s="148"/>
      <c r="B33" s="149"/>
      <c r="C33" s="47"/>
      <c r="D33" s="48">
        <f>SUM(D22:D32)</f>
        <v>0</v>
      </c>
      <c r="E33" s="48">
        <f t="shared" ref="E33:T33" si="3">SUM(E22:E32)</f>
        <v>1180</v>
      </c>
      <c r="F33" s="49">
        <f t="shared" si="3"/>
        <v>0</v>
      </c>
      <c r="G33" s="49">
        <f t="shared" si="3"/>
        <v>0</v>
      </c>
      <c r="H33" s="49">
        <f t="shared" si="3"/>
        <v>292</v>
      </c>
      <c r="I33" s="49">
        <f t="shared" si="3"/>
        <v>0</v>
      </c>
      <c r="J33" s="49">
        <f t="shared" si="3"/>
        <v>0</v>
      </c>
      <c r="K33" s="49">
        <f t="shared" si="3"/>
        <v>0</v>
      </c>
      <c r="L33" s="49">
        <f t="shared" si="3"/>
        <v>32000</v>
      </c>
      <c r="M33" s="48">
        <f t="shared" si="3"/>
        <v>-10000</v>
      </c>
      <c r="N33" s="49">
        <f t="shared" si="3"/>
        <v>-9000</v>
      </c>
      <c r="O33" s="49">
        <f t="shared" si="3"/>
        <v>-31000</v>
      </c>
      <c r="P33" s="48">
        <f t="shared" si="3"/>
        <v>-4000</v>
      </c>
      <c r="Q33" s="49">
        <f t="shared" si="3"/>
        <v>4000</v>
      </c>
      <c r="R33" s="49">
        <f t="shared" si="3"/>
        <v>0</v>
      </c>
      <c r="S33" s="49">
        <f t="shared" si="3"/>
        <v>9708</v>
      </c>
      <c r="T33" s="49">
        <f t="shared" si="3"/>
        <v>8000</v>
      </c>
    </row>
    <row r="34" spans="1:20" x14ac:dyDescent="0.25">
      <c r="A34" s="150" t="s">
        <v>33</v>
      </c>
      <c r="B34" s="151"/>
      <c r="C34" s="50">
        <v>282</v>
      </c>
      <c r="D34" s="51"/>
      <c r="E34" s="52"/>
      <c r="F34" s="53"/>
      <c r="G34" s="53"/>
      <c r="H34" s="53"/>
      <c r="I34" s="53"/>
      <c r="J34" s="53"/>
      <c r="K34" s="53"/>
      <c r="L34" s="54"/>
      <c r="M34" s="55"/>
      <c r="N34" s="53"/>
      <c r="O34" s="54"/>
      <c r="P34" s="55"/>
      <c r="Q34" s="53"/>
      <c r="R34" s="54"/>
      <c r="S34" s="56"/>
      <c r="T34" s="54"/>
    </row>
    <row r="35" spans="1:20" x14ac:dyDescent="0.25">
      <c r="A35" s="15" t="s">
        <v>249</v>
      </c>
      <c r="B35" s="16" t="s">
        <v>250</v>
      </c>
      <c r="C35" s="57">
        <f>C34+1</f>
        <v>283</v>
      </c>
      <c r="D35" s="17"/>
      <c r="E35" s="18"/>
      <c r="F35" s="19"/>
      <c r="G35" s="19"/>
      <c r="H35" s="20"/>
      <c r="I35" s="20"/>
      <c r="J35" s="20">
        <v>418</v>
      </c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 t="s">
        <v>71</v>
      </c>
      <c r="B36" s="16" t="s">
        <v>117</v>
      </c>
      <c r="C36" s="57">
        <f t="shared" ref="C36:C43" si="4">C35+1</f>
        <v>284</v>
      </c>
      <c r="D36" s="17">
        <v>140</v>
      </c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 t="s">
        <v>251</v>
      </c>
      <c r="B37" s="16" t="s">
        <v>252</v>
      </c>
      <c r="C37" s="57">
        <f t="shared" si="4"/>
        <v>285</v>
      </c>
      <c r="D37" s="17">
        <v>240</v>
      </c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/>
      <c r="B38" s="16"/>
      <c r="C38" s="57">
        <f t="shared" si="4"/>
        <v>286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15"/>
      <c r="B39" s="16"/>
      <c r="C39" s="57">
        <f t="shared" si="4"/>
        <v>287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15"/>
      <c r="B40" s="16"/>
      <c r="C40" s="57">
        <f t="shared" si="4"/>
        <v>288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15"/>
      <c r="B41" s="16"/>
      <c r="C41" s="57">
        <f t="shared" si="4"/>
        <v>289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15"/>
      <c r="B42" s="16"/>
      <c r="C42" s="57">
        <f t="shared" si="4"/>
        <v>290</v>
      </c>
      <c r="D42" s="17"/>
      <c r="E42" s="18"/>
      <c r="F42" s="19"/>
      <c r="G42" s="19"/>
      <c r="H42" s="20"/>
      <c r="I42" s="20"/>
      <c r="J42" s="20"/>
      <c r="K42" s="20"/>
      <c r="L42" s="21"/>
      <c r="M42" s="22"/>
      <c r="N42" s="20"/>
      <c r="O42" s="21"/>
      <c r="P42" s="22"/>
      <c r="Q42" s="20"/>
      <c r="R42" s="21"/>
      <c r="S42" s="23"/>
      <c r="T42" s="21"/>
    </row>
    <row r="43" spans="1:20" x14ac:dyDescent="0.25">
      <c r="A43" s="15"/>
      <c r="B43" s="16"/>
      <c r="C43" s="57">
        <f t="shared" si="4"/>
        <v>291</v>
      </c>
      <c r="D43" s="17"/>
      <c r="E43" s="18"/>
      <c r="F43" s="19"/>
      <c r="G43" s="19"/>
      <c r="H43" s="20"/>
      <c r="I43" s="20"/>
      <c r="J43" s="20"/>
      <c r="K43" s="20"/>
      <c r="L43" s="21"/>
      <c r="M43" s="22"/>
      <c r="N43" s="20"/>
      <c r="O43" s="21"/>
      <c r="P43" s="22"/>
      <c r="Q43" s="20"/>
      <c r="R43" s="21"/>
      <c r="S43" s="23"/>
      <c r="T43" s="21"/>
    </row>
    <row r="44" spans="1:20" x14ac:dyDescent="0.25">
      <c r="A44" s="58"/>
      <c r="B44" s="59"/>
      <c r="C44" s="57"/>
      <c r="D44" s="60">
        <f>SUM(D34:D43)</f>
        <v>380</v>
      </c>
      <c r="E44" s="60">
        <f t="shared" ref="E44:T44" si="5">SUM(E34:E43)</f>
        <v>0</v>
      </c>
      <c r="F44" s="61">
        <f t="shared" si="5"/>
        <v>0</v>
      </c>
      <c r="G44" s="61">
        <f t="shared" si="5"/>
        <v>0</v>
      </c>
      <c r="H44" s="61">
        <f t="shared" si="5"/>
        <v>0</v>
      </c>
      <c r="I44" s="61">
        <f t="shared" si="5"/>
        <v>0</v>
      </c>
      <c r="J44" s="61">
        <f t="shared" si="5"/>
        <v>418</v>
      </c>
      <c r="K44" s="61">
        <f t="shared" si="5"/>
        <v>0</v>
      </c>
      <c r="L44" s="61">
        <f t="shared" si="5"/>
        <v>0</v>
      </c>
      <c r="M44" s="60">
        <f t="shared" si="5"/>
        <v>0</v>
      </c>
      <c r="N44" s="61">
        <f t="shared" si="5"/>
        <v>0</v>
      </c>
      <c r="O44" s="61">
        <f t="shared" si="5"/>
        <v>0</v>
      </c>
      <c r="P44" s="60">
        <f t="shared" si="5"/>
        <v>0</v>
      </c>
      <c r="Q44" s="61">
        <f t="shared" si="5"/>
        <v>0</v>
      </c>
      <c r="R44" s="61">
        <f t="shared" si="5"/>
        <v>0</v>
      </c>
      <c r="S44" s="61">
        <f t="shared" si="5"/>
        <v>0</v>
      </c>
      <c r="T44" s="61">
        <f t="shared" si="5"/>
        <v>0</v>
      </c>
    </row>
    <row r="45" spans="1:20" ht="15.75" thickBot="1" x14ac:dyDescent="0.3">
      <c r="A45" s="62" t="s">
        <v>36</v>
      </c>
      <c r="B45" s="63">
        <f>D45+E45+F45*5+G45*3.5+M45+P45</f>
        <v>23490.16</v>
      </c>
      <c r="C45" s="64" t="s">
        <v>37</v>
      </c>
      <c r="D45" s="65">
        <f>D21+D33-D44</f>
        <v>734</v>
      </c>
      <c r="E45" s="65">
        <f t="shared" ref="E45:T45" si="6">E21+E33-E44</f>
        <v>17208</v>
      </c>
      <c r="F45" s="66">
        <f t="shared" si="6"/>
        <v>163.23199999999997</v>
      </c>
      <c r="G45" s="66">
        <f t="shared" si="6"/>
        <v>0</v>
      </c>
      <c r="H45" s="66">
        <f t="shared" si="6"/>
        <v>1901.140000000014</v>
      </c>
      <c r="I45" s="66">
        <f t="shared" si="6"/>
        <v>10878.298999999999</v>
      </c>
      <c r="J45" s="66">
        <f t="shared" si="6"/>
        <v>990.14999999999645</v>
      </c>
      <c r="K45" s="66">
        <f t="shared" si="6"/>
        <v>1</v>
      </c>
      <c r="L45" s="66">
        <f t="shared" si="6"/>
        <v>40035.950000000012</v>
      </c>
      <c r="M45" s="65">
        <f t="shared" si="6"/>
        <v>4629</v>
      </c>
      <c r="N45" s="66">
        <f t="shared" si="6"/>
        <v>11954.209999999817</v>
      </c>
      <c r="O45" s="66">
        <f t="shared" si="6"/>
        <v>9558.5400000000009</v>
      </c>
      <c r="P45" s="65">
        <f t="shared" si="6"/>
        <v>103</v>
      </c>
      <c r="Q45" s="66">
        <f t="shared" si="6"/>
        <v>7545.8700000000372</v>
      </c>
      <c r="R45" s="66">
        <f t="shared" si="6"/>
        <v>14127</v>
      </c>
      <c r="S45" s="66">
        <f t="shared" si="6"/>
        <v>70000</v>
      </c>
      <c r="T45" s="66">
        <f t="shared" si="6"/>
        <v>7743.9000000000233</v>
      </c>
    </row>
  </sheetData>
  <mergeCells count="12">
    <mergeCell ref="S2:T2"/>
    <mergeCell ref="A21:B21"/>
    <mergeCell ref="A33:B33"/>
    <mergeCell ref="A34:B34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2024-04-13T11:38:33Z</dcterms:modified>
</cp:coreProperties>
</file>