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F18197B-97D5-4876-BB81-9E4701AA8017}" xr6:coauthVersionLast="47" xr6:coauthVersionMax="47" xr10:uidLastSave="{00000000-0000-0000-0000-000000000000}"/>
  <bookViews>
    <workbookView xWindow="-120" yWindow="-120" windowWidth="29040" windowHeight="15720" firstSheet="6" activeTab="29" xr2:uid="{F76180CB-E917-47FE-89EB-D9D54262AC97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  <sheet name="18" sheetId="18" r:id="rId18"/>
    <sheet name="19" sheetId="19" r:id="rId19"/>
    <sheet name="20" sheetId="20" r:id="rId20"/>
    <sheet name="21" sheetId="21" r:id="rId21"/>
    <sheet name="22" sheetId="22" r:id="rId22"/>
    <sheet name="23" sheetId="23" r:id="rId23"/>
    <sheet name="24" sheetId="24" r:id="rId24"/>
    <sheet name="25" sheetId="25" r:id="rId25"/>
    <sheet name="26" sheetId="26" r:id="rId26"/>
    <sheet name="27" sheetId="27" r:id="rId27"/>
    <sheet name="28" sheetId="28" r:id="rId28"/>
    <sheet name="29" sheetId="29" r:id="rId29"/>
    <sheet name="30" sheetId="30" r:id="rId30"/>
    <sheet name="31" sheetId="31" r:id="rId31"/>
  </sheets>
  <externalReferences>
    <externalReference r:id="rId32"/>
    <externalReference r:id="rId3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3" i="31" l="1"/>
  <c r="U53" i="31"/>
  <c r="T53" i="31"/>
  <c r="S53" i="31"/>
  <c r="R53" i="31"/>
  <c r="Q53" i="31"/>
  <c r="P53" i="31"/>
  <c r="O53" i="31"/>
  <c r="N53" i="31"/>
  <c r="M53" i="31"/>
  <c r="L53" i="31"/>
  <c r="K53" i="31"/>
  <c r="J53" i="31"/>
  <c r="I53" i="31"/>
  <c r="H53" i="31"/>
  <c r="G53" i="31"/>
  <c r="F53" i="31"/>
  <c r="E53" i="31"/>
  <c r="D53" i="31"/>
  <c r="C40" i="31"/>
  <c r="C41" i="31" s="1"/>
  <c r="C42" i="31" s="1"/>
  <c r="C43" i="31" s="1"/>
  <c r="C44" i="31" s="1"/>
  <c r="C45" i="31" s="1"/>
  <c r="C46" i="31" s="1"/>
  <c r="C47" i="31" s="1"/>
  <c r="C48" i="31" s="1"/>
  <c r="C49" i="31" s="1"/>
  <c r="C50" i="31" s="1"/>
  <c r="C51" i="31" s="1"/>
  <c r="C52" i="31" s="1"/>
  <c r="V38" i="31"/>
  <c r="U38" i="31"/>
  <c r="T38" i="31"/>
  <c r="S38" i="31"/>
  <c r="R38" i="31"/>
  <c r="Q38" i="31"/>
  <c r="P38" i="31"/>
  <c r="O38" i="31"/>
  <c r="N38" i="31"/>
  <c r="M38" i="31"/>
  <c r="L38" i="31"/>
  <c r="K38" i="31"/>
  <c r="J38" i="31"/>
  <c r="I38" i="31"/>
  <c r="H38" i="31"/>
  <c r="G38" i="31"/>
  <c r="F38" i="31"/>
  <c r="E38" i="31"/>
  <c r="D38" i="31"/>
  <c r="C27" i="31"/>
  <c r="C28" i="31" s="1"/>
  <c r="C29" i="31" s="1"/>
  <c r="C30" i="31" s="1"/>
  <c r="C31" i="31" s="1"/>
  <c r="C32" i="31" s="1"/>
  <c r="C33" i="31" s="1"/>
  <c r="C34" i="31" s="1"/>
  <c r="C35" i="31" s="1"/>
  <c r="C36" i="31" s="1"/>
  <c r="C37" i="31" s="1"/>
  <c r="C26" i="31"/>
  <c r="V24" i="31"/>
  <c r="V54" i="31" s="1"/>
  <c r="U24" i="31"/>
  <c r="U54" i="31" s="1"/>
  <c r="T24" i="31"/>
  <c r="T54" i="31" s="1"/>
  <c r="S24" i="31"/>
  <c r="S54" i="31" s="1"/>
  <c r="R24" i="31"/>
  <c r="R54" i="31" s="1"/>
  <c r="M24" i="31"/>
  <c r="M54" i="31" s="1"/>
  <c r="L24" i="31"/>
  <c r="L54" i="31" s="1"/>
  <c r="K24" i="31"/>
  <c r="K54" i="31" s="1"/>
  <c r="F24" i="31"/>
  <c r="F54" i="31" s="1"/>
  <c r="E24" i="31"/>
  <c r="E54" i="31" s="1"/>
  <c r="D24" i="31"/>
  <c r="D54" i="31" s="1"/>
  <c r="B54" i="31" s="1"/>
  <c r="C6" i="31"/>
  <c r="C7" i="31" s="1"/>
  <c r="C8" i="31" s="1"/>
  <c r="C9" i="31" s="1"/>
  <c r="C10" i="31" s="1"/>
  <c r="C11" i="31" s="1"/>
  <c r="C12" i="31" s="1"/>
  <c r="C13" i="31" s="1"/>
  <c r="C14" i="31" s="1"/>
  <c r="C15" i="31" s="1"/>
  <c r="C16" i="31" s="1"/>
  <c r="C17" i="31" s="1"/>
  <c r="C18" i="31" s="1"/>
  <c r="C19" i="31" s="1"/>
  <c r="C20" i="31" s="1"/>
  <c r="C21" i="31" s="1"/>
  <c r="C22" i="31" s="1"/>
  <c r="C23" i="31" s="1"/>
  <c r="C5" i="31"/>
  <c r="V4" i="31"/>
  <c r="U4" i="31"/>
  <c r="T4" i="31"/>
  <c r="S4" i="31"/>
  <c r="R4" i="31"/>
  <c r="Q4" i="31"/>
  <c r="Q24" i="31" s="1"/>
  <c r="Q54" i="31" s="1"/>
  <c r="P4" i="31"/>
  <c r="P24" i="31" s="1"/>
  <c r="P54" i="31" s="1"/>
  <c r="O4" i="31"/>
  <c r="O24" i="31" s="1"/>
  <c r="O54" i="31" s="1"/>
  <c r="N4" i="31"/>
  <c r="N24" i="31" s="1"/>
  <c r="N54" i="31" s="1"/>
  <c r="M4" i="31"/>
  <c r="L4" i="31"/>
  <c r="K4" i="31"/>
  <c r="J4" i="31"/>
  <c r="J24" i="31" s="1"/>
  <c r="J54" i="31" s="1"/>
  <c r="I4" i="31"/>
  <c r="I24" i="31" s="1"/>
  <c r="I54" i="31" s="1"/>
  <c r="H4" i="31"/>
  <c r="H24" i="31" s="1"/>
  <c r="H54" i="31" s="1"/>
  <c r="G4" i="31"/>
  <c r="G24" i="31" s="1"/>
  <c r="G54" i="31" s="1"/>
  <c r="F4" i="31"/>
  <c r="E4" i="31"/>
  <c r="D4" i="31"/>
  <c r="A2" i="31"/>
  <c r="B1" i="31"/>
  <c r="V54" i="30"/>
  <c r="U54" i="30"/>
  <c r="T54" i="30"/>
  <c r="S54" i="30"/>
  <c r="R54" i="30"/>
  <c r="Q54" i="30"/>
  <c r="P54" i="30"/>
  <c r="O54" i="30"/>
  <c r="N54" i="30"/>
  <c r="M54" i="30"/>
  <c r="L54" i="30"/>
  <c r="K54" i="30"/>
  <c r="J54" i="30"/>
  <c r="I54" i="30"/>
  <c r="H54" i="30"/>
  <c r="G54" i="30"/>
  <c r="F54" i="30"/>
  <c r="E54" i="30"/>
  <c r="D54" i="30"/>
  <c r="C39" i="30"/>
  <c r="C40" i="30" s="1"/>
  <c r="C41" i="30" s="1"/>
  <c r="C42" i="30" s="1"/>
  <c r="C43" i="30" s="1"/>
  <c r="C44" i="30" s="1"/>
  <c r="C45" i="30" s="1"/>
  <c r="C46" i="30" s="1"/>
  <c r="C47" i="30" s="1"/>
  <c r="C48" i="30" s="1"/>
  <c r="C49" i="30" s="1"/>
  <c r="C50" i="30" s="1"/>
  <c r="C51" i="30" s="1"/>
  <c r="C52" i="30" s="1"/>
  <c r="C53" i="30" s="1"/>
  <c r="V37" i="30"/>
  <c r="U37" i="30"/>
  <c r="T37" i="30"/>
  <c r="S37" i="30"/>
  <c r="R37" i="30"/>
  <c r="Q37" i="30"/>
  <c r="P37" i="30"/>
  <c r="O37" i="30"/>
  <c r="N37" i="30"/>
  <c r="M37" i="30"/>
  <c r="L37" i="30"/>
  <c r="K37" i="30"/>
  <c r="J37" i="30"/>
  <c r="I37" i="30"/>
  <c r="H37" i="30"/>
  <c r="G37" i="30"/>
  <c r="F37" i="30"/>
  <c r="E37" i="30"/>
  <c r="D37" i="30"/>
  <c r="C24" i="30"/>
  <c r="C25" i="30" s="1"/>
  <c r="C26" i="30" s="1"/>
  <c r="C27" i="30" s="1"/>
  <c r="C28" i="30" s="1"/>
  <c r="C29" i="30" s="1"/>
  <c r="C30" i="30" s="1"/>
  <c r="C31" i="30" s="1"/>
  <c r="C32" i="30" s="1"/>
  <c r="C33" i="30" s="1"/>
  <c r="C34" i="30" s="1"/>
  <c r="C35" i="30" s="1"/>
  <c r="C36" i="30" s="1"/>
  <c r="P22" i="30"/>
  <c r="P55" i="30" s="1"/>
  <c r="O22" i="30"/>
  <c r="O55" i="30" s="1"/>
  <c r="N22" i="30"/>
  <c r="N55" i="30" s="1"/>
  <c r="M22" i="30"/>
  <c r="M55" i="30" s="1"/>
  <c r="C5" i="30"/>
  <c r="C6" i="30" s="1"/>
  <c r="C7" i="30" s="1"/>
  <c r="C8" i="30" s="1"/>
  <c r="C9" i="30" s="1"/>
  <c r="C10" i="30" s="1"/>
  <c r="C11" i="30" s="1"/>
  <c r="C12" i="30" s="1"/>
  <c r="C13" i="30" s="1"/>
  <c r="C14" i="30" s="1"/>
  <c r="C15" i="30" s="1"/>
  <c r="C16" i="30" s="1"/>
  <c r="C17" i="30" s="1"/>
  <c r="C18" i="30" s="1"/>
  <c r="C19" i="30" s="1"/>
  <c r="C20" i="30" s="1"/>
  <c r="C21" i="30" s="1"/>
  <c r="V4" i="30"/>
  <c r="V22" i="30" s="1"/>
  <c r="V55" i="30" s="1"/>
  <c r="U4" i="30"/>
  <c r="U22" i="30" s="1"/>
  <c r="U55" i="30" s="1"/>
  <c r="T4" i="30"/>
  <c r="T22" i="30" s="1"/>
  <c r="T55" i="30" s="1"/>
  <c r="S4" i="30"/>
  <c r="S22" i="30" s="1"/>
  <c r="S55" i="30" s="1"/>
  <c r="R4" i="30"/>
  <c r="R22" i="30" s="1"/>
  <c r="R55" i="30" s="1"/>
  <c r="Q4" i="30"/>
  <c r="Q22" i="30" s="1"/>
  <c r="Q55" i="30" s="1"/>
  <c r="P4" i="30"/>
  <c r="O4" i="30"/>
  <c r="N4" i="30"/>
  <c r="M4" i="30"/>
  <c r="L4" i="30"/>
  <c r="L22" i="30" s="1"/>
  <c r="L55" i="30" s="1"/>
  <c r="K4" i="30"/>
  <c r="K22" i="30" s="1"/>
  <c r="K55" i="30" s="1"/>
  <c r="J4" i="30"/>
  <c r="J22" i="30" s="1"/>
  <c r="J55" i="30" s="1"/>
  <c r="I4" i="30"/>
  <c r="I22" i="30" s="1"/>
  <c r="I55" i="30" s="1"/>
  <c r="H4" i="30"/>
  <c r="H22" i="30" s="1"/>
  <c r="H55" i="30" s="1"/>
  <c r="G4" i="30"/>
  <c r="G22" i="30" s="1"/>
  <c r="G55" i="30" s="1"/>
  <c r="F4" i="30"/>
  <c r="F22" i="30" s="1"/>
  <c r="F55" i="30" s="1"/>
  <c r="E4" i="30"/>
  <c r="E22" i="30" s="1"/>
  <c r="E55" i="30" s="1"/>
  <c r="D4" i="30"/>
  <c r="D22" i="30" s="1"/>
  <c r="D55" i="30" s="1"/>
  <c r="A2" i="30"/>
  <c r="B1" i="30"/>
  <c r="B55" i="30" l="1"/>
  <c r="V46" i="29" l="1"/>
  <c r="U46" i="29"/>
  <c r="T46" i="29"/>
  <c r="S46" i="29"/>
  <c r="R46" i="29"/>
  <c r="Q46" i="29"/>
  <c r="P46" i="29"/>
  <c r="O46" i="29"/>
  <c r="N46" i="29"/>
  <c r="M46" i="29"/>
  <c r="L46" i="29"/>
  <c r="K46" i="29"/>
  <c r="J46" i="29"/>
  <c r="I46" i="29"/>
  <c r="H46" i="29"/>
  <c r="G46" i="29"/>
  <c r="F46" i="29"/>
  <c r="E46" i="29"/>
  <c r="D46" i="29"/>
  <c r="C31" i="29"/>
  <c r="C32" i="29" s="1"/>
  <c r="C33" i="29" s="1"/>
  <c r="C34" i="29" s="1"/>
  <c r="C35" i="29" s="1"/>
  <c r="C36" i="29" s="1"/>
  <c r="C37" i="29" s="1"/>
  <c r="C38" i="29" s="1"/>
  <c r="C39" i="29" s="1"/>
  <c r="C40" i="29" s="1"/>
  <c r="C41" i="29" s="1"/>
  <c r="C42" i="29" s="1"/>
  <c r="C43" i="29" s="1"/>
  <c r="C44" i="29" s="1"/>
  <c r="C45" i="29" s="1"/>
  <c r="V29" i="29"/>
  <c r="U29" i="29"/>
  <c r="T29" i="29"/>
  <c r="S29" i="29"/>
  <c r="R29" i="29"/>
  <c r="Q29" i="29"/>
  <c r="P29" i="29"/>
  <c r="O29" i="29"/>
  <c r="N29" i="29"/>
  <c r="M29" i="29"/>
  <c r="L29" i="29"/>
  <c r="K29" i="29"/>
  <c r="J29" i="29"/>
  <c r="I29" i="29"/>
  <c r="H29" i="29"/>
  <c r="G29" i="29"/>
  <c r="F29" i="29"/>
  <c r="E29" i="29"/>
  <c r="D29" i="29"/>
  <c r="C19" i="29"/>
  <c r="C20" i="29" s="1"/>
  <c r="C21" i="29" s="1"/>
  <c r="C22" i="29" s="1"/>
  <c r="C23" i="29" s="1"/>
  <c r="C24" i="29" s="1"/>
  <c r="C25" i="29" s="1"/>
  <c r="C26" i="29" s="1"/>
  <c r="C27" i="29" s="1"/>
  <c r="C28" i="29" s="1"/>
  <c r="K17" i="29"/>
  <c r="K47" i="29" s="1"/>
  <c r="C5" i="29"/>
  <c r="C6" i="29" s="1"/>
  <c r="C7" i="29" s="1"/>
  <c r="C8" i="29" s="1"/>
  <c r="C9" i="29" s="1"/>
  <c r="C10" i="29" s="1"/>
  <c r="C11" i="29" s="1"/>
  <c r="C12" i="29" s="1"/>
  <c r="C13" i="29" s="1"/>
  <c r="C15" i="29" s="1"/>
  <c r="C16" i="29" s="1"/>
  <c r="V4" i="29"/>
  <c r="V17" i="29" s="1"/>
  <c r="V47" i="29" s="1"/>
  <c r="U4" i="29"/>
  <c r="U17" i="29" s="1"/>
  <c r="U47" i="29" s="1"/>
  <c r="T4" i="29"/>
  <c r="T17" i="29" s="1"/>
  <c r="T47" i="29" s="1"/>
  <c r="S4" i="29"/>
  <c r="S17" i="29" s="1"/>
  <c r="S47" i="29" s="1"/>
  <c r="R4" i="29"/>
  <c r="R17" i="29" s="1"/>
  <c r="R47" i="29" s="1"/>
  <c r="Q4" i="29"/>
  <c r="Q17" i="29" s="1"/>
  <c r="Q47" i="29" s="1"/>
  <c r="P4" i="29"/>
  <c r="P17" i="29" s="1"/>
  <c r="P47" i="29" s="1"/>
  <c r="O4" i="29"/>
  <c r="O17" i="29" s="1"/>
  <c r="O47" i="29" s="1"/>
  <c r="N4" i="29"/>
  <c r="N17" i="29" s="1"/>
  <c r="N47" i="29" s="1"/>
  <c r="M4" i="29"/>
  <c r="M17" i="29" s="1"/>
  <c r="M47" i="29" s="1"/>
  <c r="L4" i="29"/>
  <c r="L17" i="29" s="1"/>
  <c r="L47" i="29" s="1"/>
  <c r="K4" i="29"/>
  <c r="J4" i="29"/>
  <c r="J17" i="29" s="1"/>
  <c r="J47" i="29" s="1"/>
  <c r="I4" i="29"/>
  <c r="I17" i="29" s="1"/>
  <c r="I47" i="29" s="1"/>
  <c r="H4" i="29"/>
  <c r="H17" i="29" s="1"/>
  <c r="H47" i="29" s="1"/>
  <c r="G4" i="29"/>
  <c r="G17" i="29" s="1"/>
  <c r="G47" i="29" s="1"/>
  <c r="F4" i="29"/>
  <c r="F17" i="29" s="1"/>
  <c r="F47" i="29" s="1"/>
  <c r="E4" i="29"/>
  <c r="E17" i="29" s="1"/>
  <c r="E47" i="29" s="1"/>
  <c r="D4" i="29"/>
  <c r="D17" i="29" s="1"/>
  <c r="D47" i="29" s="1"/>
  <c r="A2" i="29"/>
  <c r="B1" i="29"/>
  <c r="V50" i="28"/>
  <c r="U50" i="28"/>
  <c r="T50" i="28"/>
  <c r="S50" i="28"/>
  <c r="R50" i="28"/>
  <c r="Q50" i="28"/>
  <c r="P50" i="28"/>
  <c r="O50" i="28"/>
  <c r="N50" i="28"/>
  <c r="M50" i="28"/>
  <c r="L50" i="28"/>
  <c r="K50" i="28"/>
  <c r="J50" i="28"/>
  <c r="I50" i="28"/>
  <c r="H50" i="28"/>
  <c r="G50" i="28"/>
  <c r="F50" i="28"/>
  <c r="E50" i="28"/>
  <c r="D50" i="28"/>
  <c r="C33" i="28"/>
  <c r="C34" i="28" s="1"/>
  <c r="C35" i="28" s="1"/>
  <c r="C36" i="28" s="1"/>
  <c r="C37" i="28" s="1"/>
  <c r="C38" i="28" s="1"/>
  <c r="C39" i="28" s="1"/>
  <c r="C40" i="28" s="1"/>
  <c r="C41" i="28" s="1"/>
  <c r="C42" i="28" s="1"/>
  <c r="C43" i="28" s="1"/>
  <c r="C44" i="28" s="1"/>
  <c r="C45" i="28" s="1"/>
  <c r="C46" i="28" s="1"/>
  <c r="C47" i="28" s="1"/>
  <c r="C48" i="28" s="1"/>
  <c r="C49" i="28" s="1"/>
  <c r="V31" i="28"/>
  <c r="U31" i="28"/>
  <c r="T31" i="28"/>
  <c r="S31" i="28"/>
  <c r="R31" i="28"/>
  <c r="Q31" i="28"/>
  <c r="P31" i="28"/>
  <c r="O31" i="28"/>
  <c r="N31" i="28"/>
  <c r="M31" i="28"/>
  <c r="L31" i="28"/>
  <c r="K31" i="28"/>
  <c r="J31" i="28"/>
  <c r="I31" i="28"/>
  <c r="H31" i="28"/>
  <c r="G31" i="28"/>
  <c r="F31" i="28"/>
  <c r="E31" i="28"/>
  <c r="D31" i="28"/>
  <c r="C21" i="28"/>
  <c r="C22" i="28" s="1"/>
  <c r="C23" i="28" s="1"/>
  <c r="C24" i="28" s="1"/>
  <c r="C25" i="28" s="1"/>
  <c r="C26" i="28" s="1"/>
  <c r="C27" i="28" s="1"/>
  <c r="C28" i="28" s="1"/>
  <c r="C29" i="28" s="1"/>
  <c r="C30" i="28" s="1"/>
  <c r="C6" i="28"/>
  <c r="C7" i="28" s="1"/>
  <c r="C8" i="28" s="1"/>
  <c r="C9" i="28" s="1"/>
  <c r="C10" i="28" s="1"/>
  <c r="C11" i="28" s="1"/>
  <c r="C12" i="28" s="1"/>
  <c r="C13" i="28" s="1"/>
  <c r="C14" i="28" s="1"/>
  <c r="C15" i="28" s="1"/>
  <c r="C16" i="28" s="1"/>
  <c r="C17" i="28" s="1"/>
  <c r="C18" i="28" s="1"/>
  <c r="C5" i="28"/>
  <c r="A2" i="28"/>
  <c r="B1" i="28"/>
  <c r="V42" i="26"/>
  <c r="U42" i="26"/>
  <c r="T42" i="26"/>
  <c r="S42" i="26"/>
  <c r="R42" i="26"/>
  <c r="Q42" i="26"/>
  <c r="P42" i="26"/>
  <c r="O42" i="26"/>
  <c r="N42" i="26"/>
  <c r="M42" i="26"/>
  <c r="L42" i="26"/>
  <c r="K42" i="26"/>
  <c r="J42" i="26"/>
  <c r="I42" i="26"/>
  <c r="H42" i="26"/>
  <c r="G42" i="26"/>
  <c r="F42" i="26"/>
  <c r="E42" i="26"/>
  <c r="D42" i="26"/>
  <c r="C31" i="26"/>
  <c r="C32" i="26" s="1"/>
  <c r="C33" i="26" s="1"/>
  <c r="C34" i="26" s="1"/>
  <c r="C35" i="26" s="1"/>
  <c r="C36" i="26" s="1"/>
  <c r="C37" i="26" s="1"/>
  <c r="C38" i="26" s="1"/>
  <c r="C39" i="26" s="1"/>
  <c r="C40" i="26" s="1"/>
  <c r="C41" i="26" s="1"/>
  <c r="V29" i="26"/>
  <c r="U29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18" i="26"/>
  <c r="C19" i="26" s="1"/>
  <c r="C20" i="26" s="1"/>
  <c r="C21" i="26" s="1"/>
  <c r="C22" i="26" s="1"/>
  <c r="C23" i="26" s="1"/>
  <c r="C24" i="26" s="1"/>
  <c r="C25" i="26" s="1"/>
  <c r="C26" i="26" s="1"/>
  <c r="C27" i="26" s="1"/>
  <c r="C28" i="26" s="1"/>
  <c r="C6" i="26"/>
  <c r="C7" i="26" s="1"/>
  <c r="C8" i="26" s="1"/>
  <c r="C9" i="26" s="1"/>
  <c r="C10" i="26" s="1"/>
  <c r="C11" i="26" s="1"/>
  <c r="C12" i="26" s="1"/>
  <c r="C13" i="26" s="1"/>
  <c r="C14" i="26" s="1"/>
  <c r="C15" i="26" s="1"/>
  <c r="C5" i="26"/>
  <c r="A2" i="26"/>
  <c r="B1" i="26"/>
  <c r="V54" i="25"/>
  <c r="U54" i="25"/>
  <c r="T54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F54" i="25"/>
  <c r="E54" i="25"/>
  <c r="D54" i="25"/>
  <c r="C39" i="25"/>
  <c r="C40" i="25" s="1"/>
  <c r="C41" i="25" s="1"/>
  <c r="C42" i="25" s="1"/>
  <c r="C43" i="25" s="1"/>
  <c r="C44" i="25" s="1"/>
  <c r="C45" i="25" s="1"/>
  <c r="C46" i="25" s="1"/>
  <c r="C47" i="25" s="1"/>
  <c r="C48" i="25" s="1"/>
  <c r="C49" i="25" s="1"/>
  <c r="C50" i="25" s="1"/>
  <c r="C51" i="25" s="1"/>
  <c r="C52" i="25" s="1"/>
  <c r="C53" i="25" s="1"/>
  <c r="V37" i="25"/>
  <c r="U37" i="25"/>
  <c r="T37" i="25"/>
  <c r="S37" i="25"/>
  <c r="R37" i="25"/>
  <c r="Q37" i="25"/>
  <c r="P37" i="25"/>
  <c r="O37" i="25"/>
  <c r="N37" i="25"/>
  <c r="M37" i="25"/>
  <c r="L37" i="25"/>
  <c r="K37" i="25"/>
  <c r="J37" i="25"/>
  <c r="I37" i="25"/>
  <c r="H37" i="25"/>
  <c r="G37" i="25"/>
  <c r="F37" i="25"/>
  <c r="E37" i="25"/>
  <c r="D37" i="25"/>
  <c r="C27" i="25"/>
  <c r="C28" i="25" s="1"/>
  <c r="C29" i="25" s="1"/>
  <c r="C30" i="25" s="1"/>
  <c r="C31" i="25" s="1"/>
  <c r="C32" i="25" s="1"/>
  <c r="C33" i="25" s="1"/>
  <c r="C34" i="25" s="1"/>
  <c r="C35" i="25" s="1"/>
  <c r="C36" i="25" s="1"/>
  <c r="C5" i="25"/>
  <c r="C6" i="25" s="1"/>
  <c r="C8" i="25" s="1"/>
  <c r="C9" i="25" s="1"/>
  <c r="C10" i="25" s="1"/>
  <c r="C11" i="25" s="1"/>
  <c r="C12" i="25" s="1"/>
  <c r="C13" i="25" s="1"/>
  <c r="C14" i="25" s="1"/>
  <c r="C15" i="25" s="1"/>
  <c r="C16" i="25" s="1"/>
  <c r="C17" i="25" s="1"/>
  <c r="C18" i="25" s="1"/>
  <c r="C19" i="25" s="1"/>
  <c r="C20" i="25" s="1"/>
  <c r="C21" i="25" s="1"/>
  <c r="C22" i="25" s="1"/>
  <c r="C23" i="25" s="1"/>
  <c r="C24" i="25" s="1"/>
  <c r="A2" i="25"/>
  <c r="B1" i="25"/>
  <c r="V50" i="24"/>
  <c r="U50" i="24"/>
  <c r="T50" i="24"/>
  <c r="S50" i="24"/>
  <c r="R50" i="24"/>
  <c r="Q50" i="24"/>
  <c r="P50" i="24"/>
  <c r="O50" i="24"/>
  <c r="N50" i="24"/>
  <c r="M50" i="24"/>
  <c r="L50" i="24"/>
  <c r="K50" i="24"/>
  <c r="J50" i="24"/>
  <c r="I50" i="24"/>
  <c r="H50" i="24"/>
  <c r="G50" i="24"/>
  <c r="F50" i="24"/>
  <c r="E50" i="24"/>
  <c r="D50" i="24"/>
  <c r="C39" i="24"/>
  <c r="C40" i="24" s="1"/>
  <c r="C41" i="24" s="1"/>
  <c r="C42" i="24" s="1"/>
  <c r="C43" i="24" s="1"/>
  <c r="C44" i="24" s="1"/>
  <c r="C45" i="24" s="1"/>
  <c r="C46" i="24" s="1"/>
  <c r="C47" i="24" s="1"/>
  <c r="C48" i="24" s="1"/>
  <c r="C49" i="24" s="1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I37" i="24"/>
  <c r="H37" i="24"/>
  <c r="G37" i="24"/>
  <c r="F37" i="24"/>
  <c r="E37" i="24"/>
  <c r="D37" i="24"/>
  <c r="C28" i="24"/>
  <c r="C29" i="24" s="1"/>
  <c r="C30" i="24" s="1"/>
  <c r="C31" i="24" s="1"/>
  <c r="C32" i="24" s="1"/>
  <c r="C33" i="24" s="1"/>
  <c r="C34" i="24" s="1"/>
  <c r="C35" i="24" s="1"/>
  <c r="C36" i="24" s="1"/>
  <c r="C27" i="24"/>
  <c r="C5" i="24"/>
  <c r="C6" i="24" s="1"/>
  <c r="C7" i="24" s="1"/>
  <c r="C8" i="24" s="1"/>
  <c r="C9" i="24" s="1"/>
  <c r="C10" i="24" s="1"/>
  <c r="C11" i="24" s="1"/>
  <c r="C12" i="24" s="1"/>
  <c r="C13" i="24" s="1"/>
  <c r="C14" i="24" s="1"/>
  <c r="C15" i="24" s="1"/>
  <c r="C16" i="24" s="1"/>
  <c r="C17" i="24" s="1"/>
  <c r="C18" i="24" s="1"/>
  <c r="C19" i="24" s="1"/>
  <c r="C20" i="24" s="1"/>
  <c r="C21" i="24" s="1"/>
  <c r="C22" i="24" s="1"/>
  <c r="C23" i="24" s="1"/>
  <c r="C24" i="24" s="1"/>
  <c r="A2" i="24"/>
  <c r="B1" i="24"/>
  <c r="V54" i="23"/>
  <c r="U54" i="23"/>
  <c r="T54" i="23"/>
  <c r="S54" i="23"/>
  <c r="R54" i="23"/>
  <c r="Q54" i="23"/>
  <c r="P54" i="23"/>
  <c r="O54" i="23"/>
  <c r="N54" i="23"/>
  <c r="M54" i="23"/>
  <c r="L54" i="23"/>
  <c r="K54" i="23"/>
  <c r="J54" i="23"/>
  <c r="I54" i="23"/>
  <c r="H54" i="23"/>
  <c r="G54" i="23"/>
  <c r="F54" i="23"/>
  <c r="E54" i="23"/>
  <c r="D54" i="23"/>
  <c r="C41" i="23"/>
  <c r="C42" i="23" s="1"/>
  <c r="C43" i="23" s="1"/>
  <c r="C44" i="23" s="1"/>
  <c r="C45" i="23" s="1"/>
  <c r="C46" i="23" s="1"/>
  <c r="C47" i="23" s="1"/>
  <c r="C48" i="23" s="1"/>
  <c r="C49" i="23" s="1"/>
  <c r="C50" i="23" s="1"/>
  <c r="C51" i="23" s="1"/>
  <c r="C52" i="23" s="1"/>
  <c r="C53" i="23" s="1"/>
  <c r="V39" i="23"/>
  <c r="U39" i="23"/>
  <c r="T39" i="23"/>
  <c r="S39" i="23"/>
  <c r="R39" i="23"/>
  <c r="Q39" i="23"/>
  <c r="P39" i="23"/>
  <c r="O39" i="23"/>
  <c r="N39" i="23"/>
  <c r="M39" i="23"/>
  <c r="L39" i="23"/>
  <c r="K39" i="23"/>
  <c r="J39" i="23"/>
  <c r="I39" i="23"/>
  <c r="H39" i="23"/>
  <c r="G39" i="23"/>
  <c r="F39" i="23"/>
  <c r="E39" i="23"/>
  <c r="D39" i="23"/>
  <c r="C27" i="23"/>
  <c r="C28" i="23" s="1"/>
  <c r="C30" i="23" s="1"/>
  <c r="C31" i="23" s="1"/>
  <c r="C32" i="23" s="1"/>
  <c r="C33" i="23" s="1"/>
  <c r="C34" i="23" s="1"/>
  <c r="C35" i="23" s="1"/>
  <c r="C36" i="23" s="1"/>
  <c r="C37" i="23" s="1"/>
  <c r="C38" i="23" s="1"/>
  <c r="C5" i="23"/>
  <c r="C6" i="23" s="1"/>
  <c r="C7" i="23" s="1"/>
  <c r="C8" i="23" s="1"/>
  <c r="C9" i="23" s="1"/>
  <c r="C10" i="23" s="1"/>
  <c r="C11" i="23" s="1"/>
  <c r="C12" i="23" s="1"/>
  <c r="C13" i="23" s="1"/>
  <c r="C14" i="23" s="1"/>
  <c r="C15" i="23" s="1"/>
  <c r="C16" i="23" s="1"/>
  <c r="C17" i="23" s="1"/>
  <c r="C18" i="23" s="1"/>
  <c r="C19" i="23" s="1"/>
  <c r="C20" i="23" s="1"/>
  <c r="C21" i="23" s="1"/>
  <c r="C22" i="23" s="1"/>
  <c r="C23" i="23" s="1"/>
  <c r="C24" i="23" s="1"/>
  <c r="A2" i="23"/>
  <c r="B1" i="23"/>
  <c r="V43" i="18"/>
  <c r="U43" i="18"/>
  <c r="T43" i="18"/>
  <c r="S43" i="18"/>
  <c r="R43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32" i="18"/>
  <c r="C33" i="18" s="1"/>
  <c r="C34" i="18" s="1"/>
  <c r="C35" i="18" s="1"/>
  <c r="C36" i="18" s="1"/>
  <c r="C37" i="18" s="1"/>
  <c r="C38" i="18" s="1"/>
  <c r="C39" i="18" s="1"/>
  <c r="C40" i="18" s="1"/>
  <c r="C41" i="18" s="1"/>
  <c r="C42" i="18" s="1"/>
  <c r="V30" i="18"/>
  <c r="U30" i="18"/>
  <c r="T30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20" i="18"/>
  <c r="C21" i="18" s="1"/>
  <c r="C22" i="18" s="1"/>
  <c r="C23" i="18" s="1"/>
  <c r="C24" i="18" s="1"/>
  <c r="C25" i="18" s="1"/>
  <c r="C26" i="18" s="1"/>
  <c r="C27" i="18" s="1"/>
  <c r="C28" i="18" s="1"/>
  <c r="C29" i="18" s="1"/>
  <c r="C5" i="18"/>
  <c r="C6" i="18" s="1"/>
  <c r="C7" i="18" s="1"/>
  <c r="C8" i="18" s="1"/>
  <c r="C9" i="18" s="1"/>
  <c r="C10" i="18" s="1"/>
  <c r="C11" i="18" s="1"/>
  <c r="C12" i="18" s="1"/>
  <c r="C13" i="18" s="1"/>
  <c r="C14" i="18" s="1"/>
  <c r="C15" i="18" s="1"/>
  <c r="C16" i="18" s="1"/>
  <c r="C17" i="18" s="1"/>
  <c r="A2" i="18"/>
  <c r="B1" i="18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33" i="17"/>
  <c r="C34" i="17" s="1"/>
  <c r="C35" i="17" s="1"/>
  <c r="C36" i="17" s="1"/>
  <c r="C37" i="17" s="1"/>
  <c r="C38" i="17" s="1"/>
  <c r="C39" i="17" s="1"/>
  <c r="C40" i="17" s="1"/>
  <c r="C41" i="17" s="1"/>
  <c r="C32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19" i="17"/>
  <c r="C20" i="17" s="1"/>
  <c r="C21" i="17" s="1"/>
  <c r="C22" i="17" s="1"/>
  <c r="C23" i="17" s="1"/>
  <c r="C24" i="17" s="1"/>
  <c r="C25" i="17" s="1"/>
  <c r="C26" i="17" s="1"/>
  <c r="C27" i="17" s="1"/>
  <c r="C28" i="17" s="1"/>
  <c r="C29" i="17" s="1"/>
  <c r="C7" i="17"/>
  <c r="C8" i="17" s="1"/>
  <c r="C9" i="17" s="1"/>
  <c r="C10" i="17" s="1"/>
  <c r="C11" i="17" s="1"/>
  <c r="C12" i="17" s="1"/>
  <c r="C13" i="17" s="1"/>
  <c r="C14" i="17" s="1"/>
  <c r="C15" i="17" s="1"/>
  <c r="C16" i="17" s="1"/>
  <c r="C6" i="17"/>
  <c r="C5" i="17"/>
  <c r="A2" i="17"/>
  <c r="B1" i="17"/>
  <c r="V49" i="16"/>
  <c r="U49" i="16"/>
  <c r="T49" i="16"/>
  <c r="S49" i="16"/>
  <c r="R49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C32" i="16"/>
  <c r="C33" i="16" s="1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C46" i="16" s="1"/>
  <c r="C47" i="16" s="1"/>
  <c r="C48" i="16" s="1"/>
  <c r="C31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19" i="16"/>
  <c r="C20" i="16" s="1"/>
  <c r="C21" i="16" s="1"/>
  <c r="C22" i="16" s="1"/>
  <c r="C23" i="16" s="1"/>
  <c r="C24" i="16" s="1"/>
  <c r="C25" i="16" s="1"/>
  <c r="C26" i="16" s="1"/>
  <c r="C27" i="16" s="1"/>
  <c r="C28" i="16" s="1"/>
  <c r="C6" i="16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5" i="16"/>
  <c r="A2" i="16"/>
  <c r="B1" i="16"/>
  <c r="V42" i="15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31" i="15"/>
  <c r="C32" i="15" s="1"/>
  <c r="C33" i="15" s="1"/>
  <c r="C34" i="15" s="1"/>
  <c r="C35" i="15" s="1"/>
  <c r="C36" i="15" s="1"/>
  <c r="C37" i="15" s="1"/>
  <c r="C38" i="15" s="1"/>
  <c r="C39" i="15" s="1"/>
  <c r="C40" i="15" s="1"/>
  <c r="C41" i="15" s="1"/>
  <c r="V29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1" i="15"/>
  <c r="C22" i="15" s="1"/>
  <c r="C23" i="15" s="1"/>
  <c r="C24" i="15" s="1"/>
  <c r="C25" i="15" s="1"/>
  <c r="C26" i="15" s="1"/>
  <c r="C27" i="15" s="1"/>
  <c r="C28" i="15" s="1"/>
  <c r="C20" i="15"/>
  <c r="C5" i="15"/>
  <c r="C6" i="15" s="1"/>
  <c r="C7" i="15" s="1"/>
  <c r="C8" i="15" s="1"/>
  <c r="C11" i="15" s="1"/>
  <c r="C12" i="15" s="1"/>
  <c r="C13" i="15" s="1"/>
  <c r="C14" i="15" s="1"/>
  <c r="C15" i="15" s="1"/>
  <c r="C16" i="15" s="1"/>
  <c r="C17" i="15" s="1"/>
  <c r="A2" i="15"/>
  <c r="B1" i="15"/>
  <c r="V55" i="14"/>
  <c r="U55" i="14"/>
  <c r="T55" i="14"/>
  <c r="S55" i="14"/>
  <c r="R55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C36" i="14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C49" i="14" s="1"/>
  <c r="C50" i="14" s="1"/>
  <c r="C51" i="14" s="1"/>
  <c r="C52" i="14" s="1"/>
  <c r="C53" i="14" s="1"/>
  <c r="C54" i="14" s="1"/>
  <c r="C35" i="14"/>
  <c r="V33" i="14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25" i="14"/>
  <c r="C26" i="14" s="1"/>
  <c r="C27" i="14" s="1"/>
  <c r="C28" i="14" s="1"/>
  <c r="C29" i="14" s="1"/>
  <c r="C30" i="14" s="1"/>
  <c r="C31" i="14" s="1"/>
  <c r="C32" i="14" s="1"/>
  <c r="C24" i="14"/>
  <c r="C23" i="14"/>
  <c r="C6" i="14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5" i="14"/>
  <c r="A2" i="14"/>
  <c r="B1" i="14"/>
  <c r="V50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20" i="12"/>
  <c r="C21" i="12" s="1"/>
  <c r="C22" i="12" s="1"/>
  <c r="C23" i="12" s="1"/>
  <c r="C24" i="12" s="1"/>
  <c r="C25" i="12" s="1"/>
  <c r="C26" i="12" s="1"/>
  <c r="C27" i="12" s="1"/>
  <c r="C28" i="12" s="1"/>
  <c r="C29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A2" i="12"/>
  <c r="B1" i="12"/>
  <c r="V45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33" i="11"/>
  <c r="C34" i="11" s="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32" i="11"/>
  <c r="V30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21" i="11"/>
  <c r="C22" i="11" s="1"/>
  <c r="C23" i="11" s="1"/>
  <c r="C24" i="11" s="1"/>
  <c r="C25" i="11" s="1"/>
  <c r="C26" i="11" s="1"/>
  <c r="C27" i="11" s="1"/>
  <c r="C28" i="11" s="1"/>
  <c r="C29" i="11" s="1"/>
  <c r="C20" i="1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5" i="11"/>
  <c r="A2" i="11"/>
  <c r="B1" i="11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32" i="10"/>
  <c r="C33" i="10" s="1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31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19" i="10"/>
  <c r="C20" i="10" s="1"/>
  <c r="C21" i="10" s="1"/>
  <c r="C22" i="10" s="1"/>
  <c r="C23" i="10" s="1"/>
  <c r="C24" i="10" s="1"/>
  <c r="C25" i="10" s="1"/>
  <c r="C26" i="10" s="1"/>
  <c r="C27" i="10" s="1"/>
  <c r="C28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A2" i="10"/>
  <c r="B1" i="10"/>
  <c r="V60" i="9"/>
  <c r="U60" i="9"/>
  <c r="T60" i="9"/>
  <c r="S60" i="9"/>
  <c r="R60" i="9"/>
  <c r="Q60" i="9"/>
  <c r="P60" i="9"/>
  <c r="O60" i="9"/>
  <c r="N60" i="9"/>
  <c r="M60" i="9"/>
  <c r="L60" i="9"/>
  <c r="K60" i="9"/>
  <c r="J60" i="9"/>
  <c r="I60" i="9"/>
  <c r="H60" i="9"/>
  <c r="G60" i="9"/>
  <c r="F60" i="9"/>
  <c r="E60" i="9"/>
  <c r="D60" i="9"/>
  <c r="C42" i="9"/>
  <c r="C43" i="9" s="1"/>
  <c r="C44" i="9" s="1"/>
  <c r="C45" i="9" s="1"/>
  <c r="C46" i="9" s="1"/>
  <c r="C47" i="9" s="1"/>
  <c r="C48" i="9" s="1"/>
  <c r="C49" i="9" s="1"/>
  <c r="C50" i="9" s="1"/>
  <c r="C51" i="9" s="1"/>
  <c r="C52" i="9" s="1"/>
  <c r="C53" i="9" s="1"/>
  <c r="C54" i="9" s="1"/>
  <c r="C55" i="9" s="1"/>
  <c r="C56" i="9" s="1"/>
  <c r="C57" i="9" s="1"/>
  <c r="C58" i="9" s="1"/>
  <c r="C59" i="9" s="1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25" i="9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C22" i="9" s="1"/>
  <c r="A2" i="9"/>
  <c r="B1" i="9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27" i="7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15" i="7"/>
  <c r="C16" i="7" s="1"/>
  <c r="C17" i="7" s="1"/>
  <c r="C18" i="7" s="1"/>
  <c r="C19" i="7" s="1"/>
  <c r="C20" i="7" s="1"/>
  <c r="C21" i="7" s="1"/>
  <c r="C22" i="7" s="1"/>
  <c r="C23" i="7" s="1"/>
  <c r="C24" i="7" s="1"/>
  <c r="C7" i="7"/>
  <c r="C8" i="7" s="1"/>
  <c r="C9" i="7" s="1"/>
  <c r="C10" i="7" s="1"/>
  <c r="C11" i="7" s="1"/>
  <c r="C12" i="7" s="1"/>
  <c r="C6" i="7"/>
  <c r="C5" i="7"/>
  <c r="A2" i="7"/>
  <c r="B1" i="7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33" i="5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A2" i="5"/>
  <c r="B1" i="5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35" i="4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1" i="4"/>
  <c r="C22" i="4" s="1"/>
  <c r="C24" i="4" s="1"/>
  <c r="C25" i="4" s="1"/>
  <c r="C26" i="4" s="1"/>
  <c r="C27" i="4" s="1"/>
  <c r="C28" i="4" s="1"/>
  <c r="C29" i="4" s="1"/>
  <c r="C30" i="4" s="1"/>
  <c r="C31" i="4" s="1"/>
  <c r="C32" i="4" s="1"/>
  <c r="C5" i="4"/>
  <c r="C6" i="4" s="1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A2" i="4"/>
  <c r="B1" i="4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30" i="3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A2" i="3"/>
  <c r="B1" i="3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30" i="2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19" i="2"/>
  <c r="C20" i="2" s="1"/>
  <c r="C21" i="2" s="1"/>
  <c r="C22" i="2" s="1"/>
  <c r="C23" i="2" s="1"/>
  <c r="C24" i="2" s="1"/>
  <c r="C25" i="2" s="1"/>
  <c r="C26" i="2" s="1"/>
  <c r="C27" i="2" s="1"/>
  <c r="C18" i="2"/>
  <c r="C7" i="2"/>
  <c r="C8" i="2" s="1"/>
  <c r="C9" i="2" s="1"/>
  <c r="C10" i="2" s="1"/>
  <c r="C11" i="2" s="1"/>
  <c r="C12" i="2" s="1"/>
  <c r="C13" i="2" s="1"/>
  <c r="C14" i="2" s="1"/>
  <c r="C15" i="2" s="1"/>
  <c r="C6" i="2"/>
  <c r="C5" i="2"/>
  <c r="A2" i="2"/>
  <c r="B1" i="2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49" i="1" s="1"/>
  <c r="U4" i="1"/>
  <c r="U16" i="1" s="1"/>
  <c r="U49" i="1" s="1"/>
  <c r="T4" i="1"/>
  <c r="T16" i="1" s="1"/>
  <c r="T49" i="1" s="1"/>
  <c r="S4" i="1"/>
  <c r="S16" i="1" s="1"/>
  <c r="S49" i="1" s="1"/>
  <c r="R4" i="1"/>
  <c r="R16" i="1" s="1"/>
  <c r="R49" i="1" s="1"/>
  <c r="Q4" i="1"/>
  <c r="Q16" i="1" s="1"/>
  <c r="Q49" i="1" s="1"/>
  <c r="P4" i="1"/>
  <c r="P16" i="1" s="1"/>
  <c r="P49" i="1" s="1"/>
  <c r="O4" i="1"/>
  <c r="O16" i="1" s="1"/>
  <c r="O49" i="1" s="1"/>
  <c r="N4" i="1"/>
  <c r="N16" i="1" s="1"/>
  <c r="N49" i="1" s="1"/>
  <c r="M4" i="1"/>
  <c r="M16" i="1" s="1"/>
  <c r="M49" i="1" s="1"/>
  <c r="L4" i="1"/>
  <c r="L16" i="1" s="1"/>
  <c r="L49" i="1" s="1"/>
  <c r="K4" i="1"/>
  <c r="K16" i="1" s="1"/>
  <c r="K49" i="1" s="1"/>
  <c r="J4" i="1"/>
  <c r="J16" i="1" s="1"/>
  <c r="J49" i="1" s="1"/>
  <c r="I4" i="1"/>
  <c r="I16" i="1" s="1"/>
  <c r="I49" i="1" s="1"/>
  <c r="H4" i="1"/>
  <c r="H16" i="1" s="1"/>
  <c r="H49" i="1" s="1"/>
  <c r="G4" i="1"/>
  <c r="G16" i="1" s="1"/>
  <c r="G49" i="1" s="1"/>
  <c r="F4" i="1"/>
  <c r="F16" i="1" s="1"/>
  <c r="F49" i="1" s="1"/>
  <c r="E4" i="1"/>
  <c r="E16" i="1" s="1"/>
  <c r="E49" i="1" s="1"/>
  <c r="D4" i="1"/>
  <c r="D16" i="1" s="1"/>
  <c r="D49" i="1" s="1"/>
  <c r="B49" i="1" l="1"/>
  <c r="B47" i="29"/>
  <c r="C49" i="5"/>
  <c r="C50" i="5" s="1"/>
  <c r="C51" i="5" s="1"/>
  <c r="C52" i="5" s="1"/>
  <c r="C53" i="5" s="1"/>
  <c r="C54" i="5" s="1"/>
  <c r="C48" i="5"/>
  <c r="M4" i="2" l="1"/>
  <c r="M16" i="2" s="1"/>
  <c r="M50" i="2" s="1"/>
  <c r="M4" i="3" l="1"/>
  <c r="M16" i="3" s="1"/>
  <c r="M45" i="3" s="1"/>
  <c r="M4" i="4" l="1"/>
  <c r="M19" i="4" s="1"/>
  <c r="M55" i="4" s="1"/>
  <c r="M4" i="5" l="1"/>
  <c r="M16" i="5" s="1"/>
  <c r="M56" i="5" s="1"/>
  <c r="M4" i="7" l="1"/>
  <c r="M13" i="7" s="1"/>
  <c r="M43" i="7" s="1"/>
  <c r="M4" i="9" l="1"/>
  <c r="M23" i="9" s="1"/>
  <c r="M61" i="9" s="1"/>
  <c r="M4" i="10" l="1"/>
  <c r="M17" i="10" s="1"/>
  <c r="M53" i="10" s="1"/>
  <c r="M4" i="11" l="1"/>
  <c r="M18" i="11" s="1"/>
  <c r="M46" i="11" s="1"/>
  <c r="M4" i="12" l="1"/>
  <c r="M18" i="12" s="1"/>
  <c r="M51" i="12" s="1"/>
  <c r="M4" i="14" l="1"/>
  <c r="M21" i="14" s="1"/>
  <c r="M56" i="14" s="1"/>
  <c r="N4" i="2"/>
  <c r="N16" i="2" s="1"/>
  <c r="N50" i="2" s="1"/>
  <c r="M4" i="15" l="1"/>
  <c r="M18" i="15" s="1"/>
  <c r="M43" i="15" s="1"/>
  <c r="N4" i="3"/>
  <c r="N16" i="3" s="1"/>
  <c r="N45" i="3" s="1"/>
  <c r="M4" i="16" l="1"/>
  <c r="M17" i="16" s="1"/>
  <c r="M50" i="16" s="1"/>
  <c r="N4" i="4"/>
  <c r="N19" i="4" s="1"/>
  <c r="N55" i="4" s="1"/>
  <c r="M4" i="17" l="1"/>
  <c r="M17" i="17" s="1"/>
  <c r="M43" i="17" s="1"/>
  <c r="N4" i="5"/>
  <c r="N16" i="5" s="1"/>
  <c r="N56" i="5" s="1"/>
  <c r="M4" i="18" l="1"/>
  <c r="M18" i="18" s="1"/>
  <c r="M44" i="18" s="1"/>
  <c r="N4" i="7"/>
  <c r="N13" i="7" s="1"/>
  <c r="N43" i="7" s="1"/>
  <c r="M4" i="23" l="1"/>
  <c r="M25" i="23" s="1"/>
  <c r="M55" i="23" s="1"/>
  <c r="N4" i="9"/>
  <c r="N23" i="9" s="1"/>
  <c r="N61" i="9" s="1"/>
  <c r="M4" i="24" l="1"/>
  <c r="M25" i="24" s="1"/>
  <c r="M51" i="24" s="1"/>
  <c r="N4" i="10"/>
  <c r="N17" i="10" s="1"/>
  <c r="N53" i="10" s="1"/>
  <c r="M4" i="25" l="1"/>
  <c r="M25" i="25" s="1"/>
  <c r="M55" i="25" s="1"/>
  <c r="N4" i="11"/>
  <c r="N18" i="11" s="1"/>
  <c r="N46" i="11" s="1"/>
  <c r="M4" i="26" l="1"/>
  <c r="M16" i="26" s="1"/>
  <c r="M43" i="26" s="1"/>
  <c r="N4" i="12"/>
  <c r="N18" i="12" s="1"/>
  <c r="N51" i="12" s="1"/>
  <c r="N4" i="14" l="1"/>
  <c r="N21" i="14" s="1"/>
  <c r="N56" i="14" s="1"/>
  <c r="M4" i="28" l="1"/>
  <c r="M19" i="28" s="1"/>
  <c r="M51" i="28" s="1"/>
  <c r="N4" i="15"/>
  <c r="N18" i="15" s="1"/>
  <c r="N43" i="15" s="1"/>
  <c r="N4" i="16" l="1"/>
  <c r="N17" i="16" s="1"/>
  <c r="N50" i="16" s="1"/>
  <c r="N4" i="17" l="1"/>
  <c r="N17" i="17" s="1"/>
  <c r="N43" i="17" s="1"/>
  <c r="N4" i="18" l="1"/>
  <c r="N18" i="18" s="1"/>
  <c r="N44" i="18" s="1"/>
  <c r="N4" i="23" l="1"/>
  <c r="N25" i="23" s="1"/>
  <c r="N55" i="23" s="1"/>
  <c r="N4" i="24" l="1"/>
  <c r="N25" i="24" s="1"/>
  <c r="N51" i="24" s="1"/>
  <c r="N4" i="25" l="1"/>
  <c r="N25" i="25" s="1"/>
  <c r="N55" i="25" s="1"/>
  <c r="N4" i="26" l="1"/>
  <c r="N16" i="26" s="1"/>
  <c r="N43" i="26" s="1"/>
  <c r="N4" i="28" l="1"/>
  <c r="N19" i="28" s="1"/>
  <c r="N51" i="28" s="1"/>
  <c r="G4" i="2" l="1"/>
  <c r="G16" i="2" s="1"/>
  <c r="G50" i="2" s="1"/>
  <c r="I4" i="2"/>
  <c r="I16" i="2" s="1"/>
  <c r="I50" i="2" s="1"/>
  <c r="J4" i="2"/>
  <c r="J16" i="2" s="1"/>
  <c r="J50" i="2" s="1"/>
  <c r="K4" i="2"/>
  <c r="K16" i="2" s="1"/>
  <c r="K50" i="2" s="1"/>
  <c r="V4" i="2"/>
  <c r="V16" i="2" s="1"/>
  <c r="V50" i="2" s="1"/>
  <c r="H4" i="2"/>
  <c r="H16" i="2" s="1"/>
  <c r="H50" i="2" s="1"/>
  <c r="R4" i="2"/>
  <c r="R16" i="2" s="1"/>
  <c r="R50" i="2" s="1"/>
  <c r="L4" i="2"/>
  <c r="L16" i="2" s="1"/>
  <c r="L50" i="2" s="1"/>
  <c r="E4" i="2"/>
  <c r="E16" i="2" s="1"/>
  <c r="E50" i="2" s="1"/>
  <c r="F4" i="2"/>
  <c r="F16" i="2" s="1"/>
  <c r="F50" i="2" s="1"/>
  <c r="T4" i="2"/>
  <c r="T16" i="2" s="1"/>
  <c r="T50" i="2" s="1"/>
  <c r="O4" i="2"/>
  <c r="O16" i="2" s="1"/>
  <c r="O50" i="2" s="1"/>
  <c r="P4" i="2"/>
  <c r="P16" i="2" s="1"/>
  <c r="P50" i="2" s="1"/>
  <c r="Q4" i="2"/>
  <c r="Q16" i="2" s="1"/>
  <c r="Q50" i="2" s="1"/>
  <c r="S4" i="2"/>
  <c r="S16" i="2" s="1"/>
  <c r="S50" i="2" s="1"/>
  <c r="U4" i="2"/>
  <c r="U16" i="2" s="1"/>
  <c r="U50" i="2" s="1"/>
  <c r="S4" i="3" l="1"/>
  <c r="S16" i="3" s="1"/>
  <c r="S45" i="3" s="1"/>
  <c r="V4" i="3"/>
  <c r="V16" i="3" s="1"/>
  <c r="V45" i="3" s="1"/>
  <c r="G4" i="3"/>
  <c r="G16" i="3" s="1"/>
  <c r="G45" i="3" s="1"/>
  <c r="P4" i="3"/>
  <c r="P16" i="3" s="1"/>
  <c r="P45" i="3" s="1"/>
  <c r="K4" i="3"/>
  <c r="K16" i="3" s="1"/>
  <c r="K45" i="3" s="1"/>
  <c r="F4" i="3"/>
  <c r="F16" i="3" s="1"/>
  <c r="F45" i="3" s="1"/>
  <c r="T4" i="3"/>
  <c r="T16" i="3" s="1"/>
  <c r="T45" i="3" s="1"/>
  <c r="E4" i="3"/>
  <c r="E16" i="3" s="1"/>
  <c r="E45" i="3" s="1"/>
  <c r="L4" i="3"/>
  <c r="L16" i="3" s="1"/>
  <c r="L45" i="3" s="1"/>
  <c r="Q4" i="3"/>
  <c r="Q16" i="3" s="1"/>
  <c r="Q45" i="3" s="1"/>
  <c r="O4" i="3"/>
  <c r="O16" i="3" s="1"/>
  <c r="O45" i="3" s="1"/>
  <c r="R4" i="3"/>
  <c r="R16" i="3" s="1"/>
  <c r="R45" i="3" s="1"/>
  <c r="J4" i="3"/>
  <c r="J16" i="3" s="1"/>
  <c r="J45" i="3" s="1"/>
  <c r="U4" i="3"/>
  <c r="U16" i="3" s="1"/>
  <c r="U45" i="3" s="1"/>
  <c r="I4" i="3"/>
  <c r="I16" i="3" s="1"/>
  <c r="I45" i="3" s="1"/>
  <c r="H4" i="3"/>
  <c r="H16" i="3" s="1"/>
  <c r="H45" i="3" s="1"/>
  <c r="G4" i="4" l="1"/>
  <c r="G19" i="4" s="1"/>
  <c r="G55" i="4" s="1"/>
  <c r="S4" i="4"/>
  <c r="S19" i="4" s="1"/>
  <c r="S55" i="4" s="1"/>
  <c r="V4" i="4"/>
  <c r="V19" i="4" s="1"/>
  <c r="V55" i="4" s="1"/>
  <c r="P4" i="4"/>
  <c r="P19" i="4" s="1"/>
  <c r="P55" i="4" s="1"/>
  <c r="H4" i="4"/>
  <c r="H19" i="4" s="1"/>
  <c r="H55" i="4" s="1"/>
  <c r="E4" i="4"/>
  <c r="E19" i="4" s="1"/>
  <c r="E55" i="4" s="1"/>
  <c r="J4" i="4"/>
  <c r="J19" i="4" s="1"/>
  <c r="J55" i="4" s="1"/>
  <c r="T4" i="4"/>
  <c r="T19" i="4" s="1"/>
  <c r="T55" i="4" s="1"/>
  <c r="O4" i="4"/>
  <c r="O19" i="4" s="1"/>
  <c r="O55" i="4" s="1"/>
  <c r="F4" i="4"/>
  <c r="F19" i="4" s="1"/>
  <c r="F55" i="4" s="1"/>
  <c r="Q4" i="4"/>
  <c r="Q19" i="4" s="1"/>
  <c r="Q55" i="4" s="1"/>
  <c r="K4" i="4"/>
  <c r="K19" i="4" s="1"/>
  <c r="K55" i="4" s="1"/>
  <c r="L4" i="4"/>
  <c r="L19" i="4" s="1"/>
  <c r="L55" i="4" s="1"/>
  <c r="U4" i="4"/>
  <c r="U19" i="4" s="1"/>
  <c r="U55" i="4" s="1"/>
  <c r="R4" i="4"/>
  <c r="R19" i="4" s="1"/>
  <c r="R55" i="4" s="1"/>
  <c r="I4" i="4"/>
  <c r="I19" i="4" s="1"/>
  <c r="I55" i="4" s="1"/>
  <c r="G4" i="5"/>
  <c r="G16" i="5" s="1"/>
  <c r="G56" i="5" s="1"/>
  <c r="S4" i="5"/>
  <c r="S16" i="5" s="1"/>
  <c r="S56" i="5" s="1"/>
  <c r="V4" i="5"/>
  <c r="V16" i="5" s="1"/>
  <c r="V56" i="5" s="1"/>
  <c r="J4" i="5" l="1"/>
  <c r="J16" i="5" s="1"/>
  <c r="J56" i="5" s="1"/>
  <c r="H4" i="5"/>
  <c r="H16" i="5" s="1"/>
  <c r="H56" i="5" s="1"/>
  <c r="P4" i="5"/>
  <c r="P16" i="5" s="1"/>
  <c r="P56" i="5" s="1"/>
  <c r="E4" i="5"/>
  <c r="E16" i="5" s="1"/>
  <c r="E56" i="5" s="1"/>
  <c r="L4" i="5"/>
  <c r="L16" i="5" s="1"/>
  <c r="L56" i="5" s="1"/>
  <c r="R4" i="5"/>
  <c r="R16" i="5" s="1"/>
  <c r="R56" i="5" s="1"/>
  <c r="K4" i="5"/>
  <c r="K16" i="5" s="1"/>
  <c r="K56" i="5" s="1"/>
  <c r="O4" i="5"/>
  <c r="O16" i="5" s="1"/>
  <c r="O56" i="5" s="1"/>
  <c r="U4" i="5"/>
  <c r="U16" i="5" s="1"/>
  <c r="U56" i="5" s="1"/>
  <c r="F4" i="5"/>
  <c r="F16" i="5" s="1"/>
  <c r="F56" i="5" s="1"/>
  <c r="I4" i="5"/>
  <c r="I16" i="5" s="1"/>
  <c r="I56" i="5" s="1"/>
  <c r="Q4" i="5"/>
  <c r="Q16" i="5" s="1"/>
  <c r="Q56" i="5" s="1"/>
  <c r="T4" i="5" l="1"/>
  <c r="T16" i="5" s="1"/>
  <c r="T56" i="5" s="1"/>
  <c r="E4" i="7"/>
  <c r="E13" i="7" s="1"/>
  <c r="E43" i="7" s="1"/>
  <c r="L4" i="7"/>
  <c r="L13" i="7" s="1"/>
  <c r="L43" i="7" s="1"/>
  <c r="I4" i="7"/>
  <c r="I13" i="7" s="1"/>
  <c r="I43" i="7" s="1"/>
  <c r="F4" i="7"/>
  <c r="F13" i="7" s="1"/>
  <c r="F43" i="7" s="1"/>
  <c r="Q4" i="7"/>
  <c r="Q13" i="7" s="1"/>
  <c r="Q43" i="7" s="1"/>
  <c r="U4" i="7"/>
  <c r="U13" i="7" s="1"/>
  <c r="U43" i="7" s="1"/>
  <c r="O4" i="7"/>
  <c r="O13" i="7" s="1"/>
  <c r="O43" i="7" s="1"/>
  <c r="K4" i="7"/>
  <c r="K13" i="7" s="1"/>
  <c r="K43" i="7" s="1"/>
  <c r="J4" i="7"/>
  <c r="J13" i="7" s="1"/>
  <c r="J43" i="7" s="1"/>
  <c r="V4" i="7"/>
  <c r="V13" i="7" s="1"/>
  <c r="V43" i="7" s="1"/>
  <c r="S4" i="7"/>
  <c r="S13" i="7" s="1"/>
  <c r="S43" i="7" s="1"/>
  <c r="H4" i="7"/>
  <c r="H13" i="7" s="1"/>
  <c r="H43" i="7" s="1"/>
  <c r="G4" i="7"/>
  <c r="G13" i="7" s="1"/>
  <c r="G43" i="7" s="1"/>
  <c r="T4" i="7"/>
  <c r="T13" i="7" s="1"/>
  <c r="T43" i="7" s="1"/>
  <c r="P4" i="7"/>
  <c r="P13" i="7" s="1"/>
  <c r="P43" i="7" s="1"/>
  <c r="R4" i="7"/>
  <c r="R13" i="7" s="1"/>
  <c r="R43" i="7" s="1"/>
  <c r="L4" i="9" l="1"/>
  <c r="L23" i="9" s="1"/>
  <c r="L61" i="9" s="1"/>
  <c r="P4" i="9"/>
  <c r="P23" i="9" s="1"/>
  <c r="P61" i="9" s="1"/>
  <c r="O4" i="9"/>
  <c r="O23" i="9" s="1"/>
  <c r="O61" i="9" s="1"/>
  <c r="Q4" i="9"/>
  <c r="Q23" i="9" s="1"/>
  <c r="Q61" i="9" s="1"/>
  <c r="S4" i="9"/>
  <c r="S23" i="9" s="1"/>
  <c r="S61" i="9" s="1"/>
  <c r="R4" i="9"/>
  <c r="R23" i="9" s="1"/>
  <c r="R61" i="9" s="1"/>
  <c r="T4" i="9"/>
  <c r="T23" i="9" s="1"/>
  <c r="T61" i="9" s="1"/>
  <c r="U4" i="9"/>
  <c r="U23" i="9" s="1"/>
  <c r="U61" i="9" s="1"/>
  <c r="E4" i="9"/>
  <c r="E23" i="9" s="1"/>
  <c r="E61" i="9" s="1"/>
  <c r="V4" i="9"/>
  <c r="V23" i="9" s="1"/>
  <c r="V61" i="9" s="1"/>
  <c r="F4" i="9"/>
  <c r="F23" i="9" s="1"/>
  <c r="F61" i="9" s="1"/>
  <c r="G4" i="9"/>
  <c r="G23" i="9" s="1"/>
  <c r="G61" i="9" s="1"/>
  <c r="J4" i="9"/>
  <c r="J23" i="9" s="1"/>
  <c r="J61" i="9" s="1"/>
  <c r="I4" i="9"/>
  <c r="I23" i="9" s="1"/>
  <c r="I61" i="9" s="1"/>
  <c r="H4" i="9"/>
  <c r="H23" i="9" s="1"/>
  <c r="H61" i="9" s="1"/>
  <c r="K4" i="9"/>
  <c r="K23" i="9" s="1"/>
  <c r="K61" i="9" s="1"/>
  <c r="J4" i="10" l="1"/>
  <c r="J17" i="10" s="1"/>
  <c r="J53" i="10" s="1"/>
  <c r="G4" i="10"/>
  <c r="G17" i="10" s="1"/>
  <c r="G53" i="10" s="1"/>
  <c r="H4" i="10"/>
  <c r="H17" i="10" s="1"/>
  <c r="H53" i="10" s="1"/>
  <c r="T4" i="10"/>
  <c r="T17" i="10" s="1"/>
  <c r="T53" i="10" s="1"/>
  <c r="I4" i="10"/>
  <c r="I17" i="10" s="1"/>
  <c r="I53" i="10" s="1"/>
  <c r="R4" i="10"/>
  <c r="R17" i="10" s="1"/>
  <c r="R53" i="10" s="1"/>
  <c r="S4" i="10"/>
  <c r="S17" i="10" s="1"/>
  <c r="S53" i="10" s="1"/>
  <c r="K4" i="10"/>
  <c r="K17" i="10" s="1"/>
  <c r="K53" i="10" s="1"/>
  <c r="U4" i="10"/>
  <c r="U17" i="10" s="1"/>
  <c r="U53" i="10" s="1"/>
  <c r="Q4" i="10"/>
  <c r="Q17" i="10" s="1"/>
  <c r="Q53" i="10" s="1"/>
  <c r="F4" i="10"/>
  <c r="F17" i="10" s="1"/>
  <c r="F53" i="10" s="1"/>
  <c r="O4" i="10"/>
  <c r="O17" i="10" s="1"/>
  <c r="O53" i="10" s="1"/>
  <c r="E4" i="10"/>
  <c r="E17" i="10" s="1"/>
  <c r="E53" i="10" s="1"/>
  <c r="P4" i="10"/>
  <c r="P17" i="10" s="1"/>
  <c r="P53" i="10" s="1"/>
  <c r="V4" i="10"/>
  <c r="V17" i="10" s="1"/>
  <c r="V53" i="10" s="1"/>
  <c r="L4" i="10"/>
  <c r="L17" i="10" s="1"/>
  <c r="L53" i="10" s="1"/>
  <c r="J4" i="11"/>
  <c r="J18" i="11" s="1"/>
  <c r="J46" i="11" s="1"/>
  <c r="V4" i="11" l="1"/>
  <c r="V18" i="11" s="1"/>
  <c r="V46" i="11" s="1"/>
  <c r="U4" i="11"/>
  <c r="U18" i="11" s="1"/>
  <c r="U46" i="11" s="1"/>
  <c r="O4" i="11"/>
  <c r="O18" i="11" s="1"/>
  <c r="O46" i="11" s="1"/>
  <c r="R4" i="11"/>
  <c r="R18" i="11" s="1"/>
  <c r="R46" i="11" s="1"/>
  <c r="E4" i="11"/>
  <c r="E18" i="11" s="1"/>
  <c r="E46" i="11" s="1"/>
  <c r="T4" i="11"/>
  <c r="T18" i="11" s="1"/>
  <c r="T46" i="11" s="1"/>
  <c r="F4" i="11"/>
  <c r="F18" i="11" s="1"/>
  <c r="F46" i="11" s="1"/>
  <c r="K4" i="11"/>
  <c r="K18" i="11" s="1"/>
  <c r="K46" i="11" s="1"/>
  <c r="H4" i="11"/>
  <c r="H18" i="11" s="1"/>
  <c r="H46" i="11" s="1"/>
  <c r="P4" i="11"/>
  <c r="P18" i="11" s="1"/>
  <c r="P46" i="11" s="1"/>
  <c r="Q4" i="11"/>
  <c r="Q18" i="11" s="1"/>
  <c r="Q46" i="11" s="1"/>
  <c r="S4" i="11"/>
  <c r="S18" i="11" s="1"/>
  <c r="S46" i="11" s="1"/>
  <c r="I4" i="11"/>
  <c r="I18" i="11" s="1"/>
  <c r="I46" i="11" s="1"/>
  <c r="G4" i="11"/>
  <c r="G18" i="11" s="1"/>
  <c r="G46" i="11" s="1"/>
  <c r="L4" i="11"/>
  <c r="L18" i="11" s="1"/>
  <c r="L46" i="11" s="1"/>
  <c r="E4" i="12"/>
  <c r="E18" i="12" s="1"/>
  <c r="E51" i="12" s="1"/>
  <c r="J4" i="12"/>
  <c r="J18" i="12" s="1"/>
  <c r="J51" i="12" s="1"/>
  <c r="U4" i="12"/>
  <c r="U18" i="12" s="1"/>
  <c r="U51" i="12" s="1"/>
  <c r="O4" i="12" l="1"/>
  <c r="O18" i="12" s="1"/>
  <c r="O51" i="12" s="1"/>
  <c r="V4" i="12"/>
  <c r="V18" i="12" s="1"/>
  <c r="V51" i="12" s="1"/>
  <c r="R4" i="12"/>
  <c r="R18" i="12" s="1"/>
  <c r="R51" i="12" s="1"/>
  <c r="G4" i="12"/>
  <c r="G18" i="12" s="1"/>
  <c r="G51" i="12" s="1"/>
  <c r="P4" i="12"/>
  <c r="P18" i="12" s="1"/>
  <c r="P51" i="12" s="1"/>
  <c r="H4" i="12"/>
  <c r="H18" i="12" s="1"/>
  <c r="H51" i="12" s="1"/>
  <c r="S4" i="12"/>
  <c r="S18" i="12" s="1"/>
  <c r="S51" i="12" s="1"/>
  <c r="K4" i="12"/>
  <c r="K18" i="12" s="1"/>
  <c r="K51" i="12" s="1"/>
  <c r="Q4" i="12"/>
  <c r="Q18" i="12" s="1"/>
  <c r="Q51" i="12" s="1"/>
  <c r="L4" i="12"/>
  <c r="L18" i="12" s="1"/>
  <c r="L51" i="12" s="1"/>
  <c r="I4" i="12"/>
  <c r="I18" i="12" s="1"/>
  <c r="I51" i="12" s="1"/>
  <c r="F4" i="12"/>
  <c r="F18" i="12" s="1"/>
  <c r="F51" i="12" s="1"/>
  <c r="T4" i="12"/>
  <c r="T18" i="12" s="1"/>
  <c r="T51" i="12" s="1"/>
  <c r="V4" i="14"/>
  <c r="V21" i="14" s="1"/>
  <c r="V56" i="14" s="1"/>
  <c r="G4" i="14"/>
  <c r="G21" i="14" s="1"/>
  <c r="G56" i="14" s="1"/>
  <c r="S4" i="14"/>
  <c r="S21" i="14" s="1"/>
  <c r="S56" i="14" s="1"/>
  <c r="J4" i="14"/>
  <c r="J21" i="14" s="1"/>
  <c r="J56" i="14" s="1"/>
  <c r="U4" i="14"/>
  <c r="U21" i="14" s="1"/>
  <c r="U56" i="14" s="1"/>
  <c r="R4" i="14"/>
  <c r="R21" i="14" s="1"/>
  <c r="R56" i="14" s="1"/>
  <c r="E4" i="14"/>
  <c r="E21" i="14" s="1"/>
  <c r="E56" i="14" s="1"/>
  <c r="O4" i="14" l="1"/>
  <c r="O21" i="14" s="1"/>
  <c r="O56" i="14" s="1"/>
  <c r="F4" i="14"/>
  <c r="F21" i="14" s="1"/>
  <c r="F56" i="14" s="1"/>
  <c r="Q4" i="14"/>
  <c r="Q21" i="14" s="1"/>
  <c r="Q56" i="14" s="1"/>
  <c r="K4" i="14"/>
  <c r="K21" i="14" s="1"/>
  <c r="K56" i="14" s="1"/>
  <c r="P4" i="14"/>
  <c r="P21" i="14" s="1"/>
  <c r="P56" i="14" s="1"/>
  <c r="L4" i="14"/>
  <c r="L21" i="14" s="1"/>
  <c r="L56" i="14" s="1"/>
  <c r="I4" i="14"/>
  <c r="I21" i="14" s="1"/>
  <c r="I56" i="14" s="1"/>
  <c r="H4" i="14"/>
  <c r="H21" i="14" s="1"/>
  <c r="H56" i="14" s="1"/>
  <c r="T4" i="14"/>
  <c r="T21" i="14" s="1"/>
  <c r="T56" i="14" s="1"/>
  <c r="R4" i="15"/>
  <c r="R18" i="15" s="1"/>
  <c r="R43" i="15" s="1"/>
  <c r="S4" i="15"/>
  <c r="S18" i="15" s="1"/>
  <c r="S43" i="15" s="1"/>
  <c r="U4" i="15"/>
  <c r="U18" i="15" s="1"/>
  <c r="U43" i="15" s="1"/>
  <c r="K4" i="15"/>
  <c r="K18" i="15" s="1"/>
  <c r="K43" i="15" s="1"/>
  <c r="Q4" i="15"/>
  <c r="Q18" i="15" s="1"/>
  <c r="Q43" i="15" s="1"/>
  <c r="F4" i="15"/>
  <c r="F18" i="15" s="1"/>
  <c r="F43" i="15" s="1"/>
  <c r="E4" i="15"/>
  <c r="E18" i="15" s="1"/>
  <c r="E43" i="15" s="1"/>
  <c r="G4" i="15"/>
  <c r="G18" i="15" s="1"/>
  <c r="G43" i="15" s="1"/>
  <c r="J4" i="15"/>
  <c r="J18" i="15" s="1"/>
  <c r="J43" i="15" s="1"/>
  <c r="V4" i="15"/>
  <c r="V18" i="15" s="1"/>
  <c r="V43" i="15" s="1"/>
  <c r="I4" i="15" l="1"/>
  <c r="I18" i="15" s="1"/>
  <c r="I43" i="15" s="1"/>
  <c r="P4" i="15"/>
  <c r="P18" i="15" s="1"/>
  <c r="P43" i="15" s="1"/>
  <c r="T4" i="15"/>
  <c r="T18" i="15" s="1"/>
  <c r="T43" i="15" s="1"/>
  <c r="H4" i="15"/>
  <c r="H18" i="15" s="1"/>
  <c r="H43" i="15" s="1"/>
  <c r="L4" i="15"/>
  <c r="L18" i="15" s="1"/>
  <c r="L43" i="15" s="1"/>
  <c r="G4" i="16"/>
  <c r="G17" i="16" s="1"/>
  <c r="G50" i="16" s="1"/>
  <c r="Q4" i="16"/>
  <c r="Q17" i="16" s="1"/>
  <c r="Q50" i="16" s="1"/>
  <c r="J4" i="16"/>
  <c r="J17" i="16" s="1"/>
  <c r="J50" i="16" s="1"/>
  <c r="P4" i="16"/>
  <c r="P17" i="16" s="1"/>
  <c r="P50" i="16" s="1"/>
  <c r="U4" i="16"/>
  <c r="U17" i="16" s="1"/>
  <c r="U50" i="16" s="1"/>
  <c r="E4" i="16"/>
  <c r="E17" i="16" s="1"/>
  <c r="E50" i="16" s="1"/>
  <c r="S4" i="16"/>
  <c r="S17" i="16" s="1"/>
  <c r="S50" i="16" s="1"/>
  <c r="F4" i="16"/>
  <c r="F17" i="16" s="1"/>
  <c r="F50" i="16" s="1"/>
  <c r="V4" i="16"/>
  <c r="V17" i="16" s="1"/>
  <c r="V50" i="16" s="1"/>
  <c r="K4" i="16"/>
  <c r="K17" i="16" s="1"/>
  <c r="K50" i="16" s="1"/>
  <c r="R4" i="16"/>
  <c r="R17" i="16" s="1"/>
  <c r="R50" i="16" s="1"/>
  <c r="O4" i="16" l="1"/>
  <c r="O17" i="16" s="1"/>
  <c r="O50" i="16" s="1"/>
  <c r="O4" i="15"/>
  <c r="O18" i="15" s="1"/>
  <c r="O43" i="15" s="1"/>
  <c r="I4" i="16"/>
  <c r="I17" i="16" s="1"/>
  <c r="I50" i="16" s="1"/>
  <c r="J4" i="17"/>
  <c r="J17" i="17" s="1"/>
  <c r="J43" i="17" s="1"/>
  <c r="U4" i="17"/>
  <c r="U17" i="17" s="1"/>
  <c r="U43" i="17" s="1"/>
  <c r="I4" i="17"/>
  <c r="I17" i="17" s="1"/>
  <c r="I43" i="17" s="1"/>
  <c r="S4" i="17"/>
  <c r="S17" i="17" s="1"/>
  <c r="S43" i="17" s="1"/>
  <c r="O4" i="17"/>
  <c r="O17" i="17" s="1"/>
  <c r="O43" i="17" s="1"/>
  <c r="V4" i="17"/>
  <c r="V17" i="17" s="1"/>
  <c r="V43" i="17" s="1"/>
  <c r="Q4" i="17"/>
  <c r="Q17" i="17" s="1"/>
  <c r="Q43" i="17" s="1"/>
  <c r="E4" i="17"/>
  <c r="E17" i="17" s="1"/>
  <c r="E43" i="17" s="1"/>
  <c r="G4" i="17"/>
  <c r="G17" i="17" s="1"/>
  <c r="G43" i="17" s="1"/>
  <c r="R4" i="17"/>
  <c r="R17" i="17" s="1"/>
  <c r="R43" i="17" s="1"/>
  <c r="F4" i="17"/>
  <c r="F17" i="17" s="1"/>
  <c r="F43" i="17" s="1"/>
  <c r="P4" i="17"/>
  <c r="P17" i="17" s="1"/>
  <c r="P43" i="17" s="1"/>
  <c r="K4" i="17"/>
  <c r="K17" i="17" s="1"/>
  <c r="K43" i="17" s="1"/>
  <c r="H4" i="16"/>
  <c r="H17" i="16" s="1"/>
  <c r="H50" i="16" s="1"/>
  <c r="L4" i="16"/>
  <c r="L17" i="16" s="1"/>
  <c r="L50" i="16" s="1"/>
  <c r="T4" i="16"/>
  <c r="T17" i="16" s="1"/>
  <c r="T50" i="16" s="1"/>
  <c r="I4" i="18" l="1"/>
  <c r="I18" i="18" s="1"/>
  <c r="I44" i="18" s="1"/>
  <c r="U4" i="18"/>
  <c r="U18" i="18" s="1"/>
  <c r="U44" i="18" s="1"/>
  <c r="S4" i="18"/>
  <c r="S18" i="18" s="1"/>
  <c r="S44" i="18" s="1"/>
  <c r="E4" i="18"/>
  <c r="E18" i="18" s="1"/>
  <c r="E44" i="18" s="1"/>
  <c r="Q4" i="18"/>
  <c r="Q18" i="18" s="1"/>
  <c r="Q44" i="18" s="1"/>
  <c r="R4" i="18"/>
  <c r="R18" i="18" s="1"/>
  <c r="R44" i="18" s="1"/>
  <c r="V4" i="18"/>
  <c r="V18" i="18" s="1"/>
  <c r="V44" i="18" s="1"/>
  <c r="F4" i="18"/>
  <c r="F18" i="18" s="1"/>
  <c r="F44" i="18" s="1"/>
  <c r="O4" i="18"/>
  <c r="O18" i="18" s="1"/>
  <c r="O44" i="18" s="1"/>
  <c r="G4" i="18"/>
  <c r="G18" i="18" s="1"/>
  <c r="G44" i="18" s="1"/>
  <c r="K4" i="18"/>
  <c r="K18" i="18" s="1"/>
  <c r="K44" i="18" s="1"/>
  <c r="P4" i="18"/>
  <c r="P18" i="18" s="1"/>
  <c r="P44" i="18" s="1"/>
  <c r="L4" i="17"/>
  <c r="L17" i="17" s="1"/>
  <c r="L43" i="17" s="1"/>
  <c r="H4" i="17"/>
  <c r="H17" i="17" s="1"/>
  <c r="H43" i="17" s="1"/>
  <c r="T4" i="17"/>
  <c r="T17" i="17" s="1"/>
  <c r="T43" i="17" s="1"/>
  <c r="J4" i="18" l="1"/>
  <c r="J18" i="18" s="1"/>
  <c r="J44" i="18" s="1"/>
  <c r="E4" i="23"/>
  <c r="E25" i="23" s="1"/>
  <c r="E55" i="23" s="1"/>
  <c r="O4" i="23"/>
  <c r="O25" i="23" s="1"/>
  <c r="O55" i="23" s="1"/>
  <c r="Q4" i="23"/>
  <c r="Q25" i="23" s="1"/>
  <c r="Q55" i="23" s="1"/>
  <c r="P4" i="23"/>
  <c r="P25" i="23" s="1"/>
  <c r="P55" i="23" s="1"/>
  <c r="F4" i="23"/>
  <c r="F25" i="23" s="1"/>
  <c r="F55" i="23" s="1"/>
  <c r="S4" i="23"/>
  <c r="S25" i="23" s="1"/>
  <c r="S55" i="23" s="1"/>
  <c r="R4" i="23"/>
  <c r="R25" i="23" s="1"/>
  <c r="R55" i="23" s="1"/>
  <c r="G4" i="23"/>
  <c r="G25" i="23" s="1"/>
  <c r="G55" i="23" s="1"/>
  <c r="K4" i="23"/>
  <c r="K25" i="23" s="1"/>
  <c r="K55" i="23" s="1"/>
  <c r="V4" i="23"/>
  <c r="V25" i="23" s="1"/>
  <c r="V55" i="23" s="1"/>
  <c r="L4" i="18"/>
  <c r="L18" i="18" s="1"/>
  <c r="L44" i="18" s="1"/>
  <c r="H4" i="18"/>
  <c r="H18" i="18" s="1"/>
  <c r="H44" i="18" s="1"/>
  <c r="T4" i="18"/>
  <c r="T18" i="18" s="1"/>
  <c r="T44" i="18" s="1"/>
  <c r="J4" i="23"/>
  <c r="J25" i="23" s="1"/>
  <c r="J55" i="23" s="1"/>
  <c r="I4" i="23"/>
  <c r="I25" i="23" s="1"/>
  <c r="I55" i="23" s="1"/>
  <c r="U4" i="23"/>
  <c r="U25" i="23" s="1"/>
  <c r="U55" i="23" s="1"/>
  <c r="V4" i="24" l="1"/>
  <c r="V25" i="24" s="1"/>
  <c r="V51" i="24" s="1"/>
  <c r="O4" i="24"/>
  <c r="O25" i="24" s="1"/>
  <c r="O51" i="24" s="1"/>
  <c r="Q4" i="24"/>
  <c r="Q25" i="24" s="1"/>
  <c r="Q51" i="24" s="1"/>
  <c r="S4" i="24"/>
  <c r="S25" i="24" s="1"/>
  <c r="S51" i="24" s="1"/>
  <c r="J4" i="24"/>
  <c r="J25" i="24" s="1"/>
  <c r="J51" i="24" s="1"/>
  <c r="P4" i="24"/>
  <c r="P25" i="24" s="1"/>
  <c r="P51" i="24" s="1"/>
  <c r="K4" i="24"/>
  <c r="K25" i="24" s="1"/>
  <c r="K51" i="24" s="1"/>
  <c r="G4" i="24"/>
  <c r="G25" i="24" s="1"/>
  <c r="G51" i="24" s="1"/>
  <c r="F4" i="24"/>
  <c r="F25" i="24" s="1"/>
  <c r="F51" i="24" s="1"/>
  <c r="U4" i="24"/>
  <c r="U25" i="24" s="1"/>
  <c r="U51" i="24" s="1"/>
  <c r="R4" i="24"/>
  <c r="R25" i="24" s="1"/>
  <c r="R51" i="24" s="1"/>
  <c r="I4" i="24"/>
  <c r="I25" i="24" s="1"/>
  <c r="I51" i="24" s="1"/>
  <c r="E4" i="24"/>
  <c r="E25" i="24" s="1"/>
  <c r="E51" i="24" s="1"/>
  <c r="T4" i="23"/>
  <c r="T25" i="23" s="1"/>
  <c r="T55" i="23" s="1"/>
  <c r="H4" i="23"/>
  <c r="H25" i="23" s="1"/>
  <c r="H55" i="23" s="1"/>
  <c r="L4" i="23"/>
  <c r="L25" i="23" s="1"/>
  <c r="L55" i="23" s="1"/>
  <c r="I4" i="25" l="1"/>
  <c r="I25" i="25" s="1"/>
  <c r="I55" i="25" s="1"/>
  <c r="G4" i="25"/>
  <c r="G25" i="25" s="1"/>
  <c r="G55" i="25" s="1"/>
  <c r="E4" i="25"/>
  <c r="E25" i="25" s="1"/>
  <c r="E55" i="25" s="1"/>
  <c r="K4" i="25"/>
  <c r="K25" i="25" s="1"/>
  <c r="K55" i="25" s="1"/>
  <c r="U4" i="25"/>
  <c r="U25" i="25" s="1"/>
  <c r="U55" i="25" s="1"/>
  <c r="P4" i="25"/>
  <c r="P25" i="25" s="1"/>
  <c r="P55" i="25" s="1"/>
  <c r="F4" i="25"/>
  <c r="F25" i="25" s="1"/>
  <c r="F55" i="25" s="1"/>
  <c r="S4" i="25"/>
  <c r="S25" i="25" s="1"/>
  <c r="S55" i="25" s="1"/>
  <c r="J4" i="25"/>
  <c r="J25" i="25" s="1"/>
  <c r="J55" i="25" s="1"/>
  <c r="Q4" i="25"/>
  <c r="Q25" i="25" s="1"/>
  <c r="Q55" i="25" s="1"/>
  <c r="R4" i="25"/>
  <c r="R25" i="25" s="1"/>
  <c r="R55" i="25" s="1"/>
  <c r="O4" i="25"/>
  <c r="O25" i="25" s="1"/>
  <c r="O55" i="25" s="1"/>
  <c r="V4" i="25"/>
  <c r="V25" i="25" s="1"/>
  <c r="V55" i="25" s="1"/>
  <c r="L4" i="24"/>
  <c r="L25" i="24" s="1"/>
  <c r="L51" i="24" s="1"/>
  <c r="H4" i="24"/>
  <c r="H25" i="24" s="1"/>
  <c r="H51" i="24" s="1"/>
  <c r="T4" i="24"/>
  <c r="T25" i="24" s="1"/>
  <c r="T51" i="24" s="1"/>
  <c r="S4" i="26" l="1"/>
  <c r="S16" i="26" s="1"/>
  <c r="S43" i="26" s="1"/>
  <c r="V4" i="26"/>
  <c r="V16" i="26" s="1"/>
  <c r="V43" i="26" s="1"/>
  <c r="U4" i="26"/>
  <c r="U16" i="26" s="1"/>
  <c r="U43" i="26" s="1"/>
  <c r="O4" i="26"/>
  <c r="O16" i="26" s="1"/>
  <c r="O43" i="26" s="1"/>
  <c r="J4" i="26"/>
  <c r="J16" i="26" s="1"/>
  <c r="J43" i="26" s="1"/>
  <c r="K4" i="26"/>
  <c r="K16" i="26" s="1"/>
  <c r="K43" i="26" s="1"/>
  <c r="E4" i="26"/>
  <c r="E16" i="26" s="1"/>
  <c r="E43" i="26" s="1"/>
  <c r="Q4" i="26"/>
  <c r="Q16" i="26" s="1"/>
  <c r="Q43" i="26" s="1"/>
  <c r="F4" i="26"/>
  <c r="F16" i="26" s="1"/>
  <c r="F43" i="26" s="1"/>
  <c r="G4" i="26"/>
  <c r="G16" i="26" s="1"/>
  <c r="G43" i="26" s="1"/>
  <c r="R4" i="26"/>
  <c r="R16" i="26" s="1"/>
  <c r="R43" i="26" s="1"/>
  <c r="P4" i="26"/>
  <c r="P16" i="26" s="1"/>
  <c r="P43" i="26" s="1"/>
  <c r="I4" i="26"/>
  <c r="I16" i="26" s="1"/>
  <c r="I43" i="26" s="1"/>
  <c r="T4" i="25"/>
  <c r="T25" i="25" s="1"/>
  <c r="T55" i="25" s="1"/>
  <c r="H4" i="25"/>
  <c r="H25" i="25" s="1"/>
  <c r="H55" i="25" s="1"/>
  <c r="L4" i="25"/>
  <c r="L25" i="25" s="1"/>
  <c r="L55" i="25" s="1"/>
  <c r="D4" i="2"/>
  <c r="D16" i="2" s="1"/>
  <c r="D50" i="2" s="1"/>
  <c r="B50" i="2" s="1"/>
  <c r="T4" i="26" l="1"/>
  <c r="T16" i="26" s="1"/>
  <c r="T43" i="26" s="1"/>
  <c r="L4" i="26"/>
  <c r="L16" i="26" s="1"/>
  <c r="L43" i="26" s="1"/>
  <c r="H4" i="26"/>
  <c r="H16" i="26" s="1"/>
  <c r="H43" i="26" s="1"/>
  <c r="D4" i="3"/>
  <c r="D16" i="3" s="1"/>
  <c r="D45" i="3" s="1"/>
  <c r="B45" i="3" s="1"/>
  <c r="S4" i="28" l="1"/>
  <c r="S19" i="28" s="1"/>
  <c r="S51" i="28" s="1"/>
  <c r="I4" i="28"/>
  <c r="I19" i="28" s="1"/>
  <c r="I51" i="28" s="1"/>
  <c r="Q4" i="28"/>
  <c r="Q19" i="28" s="1"/>
  <c r="Q51" i="28" s="1"/>
  <c r="V4" i="28"/>
  <c r="V19" i="28" s="1"/>
  <c r="V51" i="28" s="1"/>
  <c r="R4" i="28"/>
  <c r="R19" i="28" s="1"/>
  <c r="R51" i="28" s="1"/>
  <c r="U4" i="28"/>
  <c r="U19" i="28" s="1"/>
  <c r="U51" i="28" s="1"/>
  <c r="J4" i="28"/>
  <c r="J19" i="28" s="1"/>
  <c r="J51" i="28" s="1"/>
  <c r="K4" i="28"/>
  <c r="K19" i="28" s="1"/>
  <c r="K51" i="28" s="1"/>
  <c r="G4" i="28"/>
  <c r="G19" i="28" s="1"/>
  <c r="G51" i="28" s="1"/>
  <c r="F4" i="28"/>
  <c r="F19" i="28" s="1"/>
  <c r="F51" i="28" s="1"/>
  <c r="E4" i="28"/>
  <c r="E19" i="28" s="1"/>
  <c r="E51" i="28" s="1"/>
  <c r="O4" i="28"/>
  <c r="O19" i="28" s="1"/>
  <c r="O51" i="28" s="1"/>
  <c r="P4" i="28"/>
  <c r="P19" i="28" s="1"/>
  <c r="P51" i="28" s="1"/>
  <c r="D4" i="4"/>
  <c r="D19" i="4" s="1"/>
  <c r="D55" i="4" s="1"/>
  <c r="B55" i="4" s="1"/>
  <c r="T4" i="28" l="1"/>
  <c r="T19" i="28" s="1"/>
  <c r="T51" i="28" s="1"/>
  <c r="L4" i="28"/>
  <c r="L19" i="28" s="1"/>
  <c r="L51" i="28" s="1"/>
  <c r="H4" i="28"/>
  <c r="H19" i="28" s="1"/>
  <c r="H51" i="28" s="1"/>
  <c r="D4" i="5"/>
  <c r="D16" i="5" s="1"/>
  <c r="D56" i="5" s="1"/>
  <c r="B56" i="5" s="1"/>
  <c r="D4" i="7" l="1"/>
  <c r="D13" i="7" s="1"/>
  <c r="D43" i="7" s="1"/>
  <c r="B43" i="7" s="1"/>
  <c r="D4" i="9" l="1"/>
  <c r="D23" i="9" s="1"/>
  <c r="D61" i="9" s="1"/>
  <c r="B61" i="9" s="1"/>
  <c r="D4" i="10" l="1"/>
  <c r="D17" i="10" s="1"/>
  <c r="D53" i="10" s="1"/>
  <c r="B53" i="10" s="1"/>
  <c r="D4" i="11" l="1"/>
  <c r="D18" i="11" s="1"/>
  <c r="D46" i="11" s="1"/>
  <c r="B46" i="11" s="1"/>
  <c r="D4" i="12" l="1"/>
  <c r="D18" i="12" s="1"/>
  <c r="D51" i="12" s="1"/>
  <c r="B51" i="12" s="1"/>
  <c r="D4" i="14" l="1"/>
  <c r="D21" i="14" s="1"/>
  <c r="D56" i="14" s="1"/>
  <c r="B56" i="14" s="1"/>
  <c r="D4" i="15" l="1"/>
  <c r="D18" i="15" s="1"/>
  <c r="D43" i="15" s="1"/>
  <c r="B43" i="15" s="1"/>
  <c r="D4" i="16" l="1"/>
  <c r="D17" i="16" s="1"/>
  <c r="D50" i="16" s="1"/>
  <c r="B50" i="16" s="1"/>
  <c r="D4" i="17" l="1"/>
  <c r="D17" i="17" s="1"/>
  <c r="D43" i="17" s="1"/>
  <c r="B43" i="17" s="1"/>
  <c r="D4" i="18" l="1"/>
  <c r="D18" i="18" s="1"/>
  <c r="D44" i="18" s="1"/>
  <c r="B44" i="18" s="1"/>
  <c r="D4" i="23" l="1"/>
  <c r="D25" i="23" s="1"/>
  <c r="D55" i="23" s="1"/>
  <c r="B55" i="23" s="1"/>
  <c r="D4" i="24" l="1"/>
  <c r="D25" i="24" s="1"/>
  <c r="D51" i="24" s="1"/>
  <c r="B51" i="24" s="1"/>
  <c r="D4" i="25" l="1"/>
  <c r="D25" i="25" s="1"/>
  <c r="D55" i="25" s="1"/>
  <c r="B55" i="25" s="1"/>
  <c r="D4" i="26" l="1"/>
  <c r="D16" i="26" s="1"/>
  <c r="D43" i="26" s="1"/>
  <c r="B43" i="26" s="1"/>
  <c r="D4" i="28" l="1"/>
  <c r="D19" i="28" s="1"/>
  <c r="D51" i="28" s="1"/>
  <c r="B51" i="28" s="1"/>
</calcChain>
</file>

<file path=xl/sharedStrings.xml><?xml version="1.0" encoding="utf-8"?>
<sst xmlns="http://schemas.openxmlformats.org/spreadsheetml/2006/main" count="1572" uniqueCount="288">
  <si>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</si>
  <si>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</si>
  <si>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</si>
  <si>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</si>
  <si>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</si>
  <si>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</si>
  <si>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</si>
  <si>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</si>
  <si>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</si>
  <si>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</si>
  <si>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</si>
  <si>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</si>
  <si>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</si>
  <si>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</si>
  <si>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</si>
  <si>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</si>
  <si>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</si>
  <si>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</si>
  <si>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</si>
  <si>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</si>
  <si>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</si>
  <si>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</si>
  <si>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</si>
  <si>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</si>
  <si>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</si>
  <si>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</si>
  <si>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</si>
  <si>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</si>
  <si>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</si>
  <si>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</si>
  <si>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</si>
  <si>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</si>
  <si>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</si>
  <si>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</si>
  <si>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</si>
  <si>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من حساب</t>
  </si>
  <si>
    <t>الى حساب</t>
  </si>
  <si>
    <t>بال بيه كهرباء</t>
  </si>
  <si>
    <t>مشروع النفايات</t>
  </si>
  <si>
    <t>الحساب الرئيسي</t>
  </si>
  <si>
    <t>بال بيه مياه</t>
  </si>
  <si>
    <t>الصندوق الرئيسي</t>
  </si>
  <si>
    <t>المصروفات</t>
  </si>
  <si>
    <t>مثقال رضا صادق ذياب</t>
  </si>
  <si>
    <t>اجور باجر شهر 2 / 2026</t>
  </si>
  <si>
    <t>شركة محطة كفرراعي للمحروقات</t>
  </si>
  <si>
    <t>بدل تنقل موظف البلدية محمد منجد</t>
  </si>
  <si>
    <t>مساعدة الفقراء</t>
  </si>
  <si>
    <t>شحن كهرباء مجاني</t>
  </si>
  <si>
    <t>شحن مياه مجاني</t>
  </si>
  <si>
    <t>الارصدة النقدية الاجمالية شيقل</t>
  </si>
  <si>
    <t>الرصيد</t>
  </si>
  <si>
    <t>طارق زكي محمد ملحم</t>
  </si>
  <si>
    <t>اجور عامل مع قسم الكهرباء</t>
  </si>
  <si>
    <t>محمد عارف ابراهيم وابناءه عارف ومهدي ورامي</t>
  </si>
  <si>
    <t>رسوم بناء</t>
  </si>
  <si>
    <t>البنك الرئيسي</t>
  </si>
  <si>
    <t>البنك مياه</t>
  </si>
  <si>
    <t>علي فؤاد الاطرش</t>
  </si>
  <si>
    <t>مساهمة زفته</t>
  </si>
  <si>
    <t xml:space="preserve">من حساب </t>
  </si>
  <si>
    <t>بدل تنقلات موظف البلدية علي هاشم الى رام الله</t>
  </si>
  <si>
    <t>بدل تنقلات موظف البلدية ساهر فياض الى رام الله</t>
  </si>
  <si>
    <t>الحالات الاجتماعية</t>
  </si>
  <si>
    <t>مجلس قروي فحمة</t>
  </si>
  <si>
    <t>اثمان مياه شهر 2 /  2026</t>
  </si>
  <si>
    <t>مشتركي الكهرباء والمياه</t>
  </si>
  <si>
    <t>اثمان كرتات عدادت كهرباء ومياه</t>
  </si>
  <si>
    <t>عبد العزيز يوسف شلاخ</t>
  </si>
  <si>
    <t>فصل اشتراك كهرباء</t>
  </si>
  <si>
    <t>مراد محمد طالب</t>
  </si>
  <si>
    <t>اعفاء شحن كهرباء نازحين</t>
  </si>
  <si>
    <t>اعفاء شحن مياه نازحين</t>
  </si>
  <si>
    <t>يوسف سويدة</t>
  </si>
  <si>
    <t>فاتورة مشتريات مواد تنظيف</t>
  </si>
  <si>
    <t xml:space="preserve"> لا</t>
  </si>
  <si>
    <t>حسام محمد مطلق صبيح</t>
  </si>
  <si>
    <t>تنازل عن اشتراك كهرباء</t>
  </si>
  <si>
    <t>رزق برهان فتحي الشيخ ابراهيم</t>
  </si>
  <si>
    <t>تنك مياه عدد 2</t>
  </si>
  <si>
    <t>عمولات بنكية</t>
  </si>
  <si>
    <t>نهاد احمد محمد ملحم</t>
  </si>
  <si>
    <t>اجور لحام ماسورة وغطاء بئر مياه البلدية</t>
  </si>
  <si>
    <t>ربيع حسام كامل اسعد ذياب</t>
  </si>
  <si>
    <t>اجور مهندس في قسم الهندسة ارشفة ملفات</t>
  </si>
  <si>
    <t>شركة فرانكلين للمقاولات</t>
  </si>
  <si>
    <t>دفعة رابعة من مشروع بئر مياه البلدية</t>
  </si>
  <si>
    <t>دائرة مياه الضفة الغربية</t>
  </si>
  <si>
    <t>جدولة ديون سابقة</t>
  </si>
  <si>
    <t>مجلس الخدمات المشترك</t>
  </si>
  <si>
    <t>تسديد ديون مياه سابقة</t>
  </si>
  <si>
    <t>شركة فيوري تريد للمقاولات</t>
  </si>
  <si>
    <t>اثمان عدادات مياه مسبقة الدفع</t>
  </si>
  <si>
    <t>ايمن حسين محمد الاطرش</t>
  </si>
  <si>
    <t>لوازم شبكة المياه</t>
  </si>
  <si>
    <t>شركة سيلا لايت</t>
  </si>
  <si>
    <t>توريد وتركيب محمول كهرباء وملحقاته</t>
  </si>
  <si>
    <t>عبد الرحمن طارق وليد صبيح</t>
  </si>
  <si>
    <t>اعمال بناء وصيانة مدرسة ذكور كفرراعي</t>
  </si>
  <si>
    <t>بلدية علار</t>
  </si>
  <si>
    <t>جدولة ديون مياه سابقة</t>
  </si>
  <si>
    <t>شركة سرطبة (ساتكو) للمقاولات</t>
  </si>
  <si>
    <t>مساهمة البلدية في تطوير خط طوباس</t>
  </si>
  <si>
    <t>صبري نجيب صبري يعاقبة</t>
  </si>
  <si>
    <t>فتح ملف ترخيص</t>
  </si>
  <si>
    <t>شركة محطة كفرراي للمحروقات</t>
  </si>
  <si>
    <t>بدل تنقل موظف البلدية وليد حسام</t>
  </si>
  <si>
    <t>عاصم فياض احمد شيخ ابراهيم</t>
  </si>
  <si>
    <t>اجور عامل قسم المياه</t>
  </si>
  <si>
    <t>شركة براديس للمقاولات الانشائية</t>
  </si>
  <si>
    <t>فرد ودحل بيسكورس شوارع البلدية</t>
  </si>
  <si>
    <t>شركة الشلاخ لاعمال الحفريات والنقل</t>
  </si>
  <si>
    <t>اعمال نقل مرابع حجر عبارة ناصر الزيغان</t>
  </si>
  <si>
    <t>شركة العتيلي للتعهدات العامة</t>
  </si>
  <si>
    <t>توريد وتركيب مطبات جلد</t>
  </si>
  <si>
    <t>عدي حازم شلاش عبادي</t>
  </si>
  <si>
    <t>اجور عامل على سيارة النفايات شهر 2 / 2026</t>
  </si>
  <si>
    <t>يزيد عزت محمود خليلية</t>
  </si>
  <si>
    <t>اجور عامل سيارة جمع النفايات شهر 2 / 2026</t>
  </si>
  <si>
    <t>مؤيد صالح مصطفى جوابرة</t>
  </si>
  <si>
    <t>فايزة حمدان حسين ابو الشوارب</t>
  </si>
  <si>
    <t>استهلاك طاقة شمسية</t>
  </si>
  <si>
    <t>الحساب البنك الرئيسي</t>
  </si>
  <si>
    <t>مشروع بئر المياه</t>
  </si>
  <si>
    <t>صندوق الدينار</t>
  </si>
  <si>
    <t>البنك دينار</t>
  </si>
  <si>
    <t>البنك الرئيسي شيقل</t>
  </si>
  <si>
    <t>البنك الرئيسي دولار</t>
  </si>
  <si>
    <t>جباية الكهرباء + جباية المياه</t>
  </si>
  <si>
    <t>الحسن نيو كار</t>
  </si>
  <si>
    <t>اثمان زيوت وفلاتر اليات البلدية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</si>
  <si>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</si>
  <si>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</si>
  <si>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</si>
  <si>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</si>
  <si>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</si>
  <si>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</si>
  <si>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</si>
  <si>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</si>
  <si>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</si>
  <si>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</si>
  <si>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</si>
  <si>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</si>
  <si>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</si>
  <si>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</si>
  <si>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بدل اثمان بطارية تندر Isu224</t>
  </si>
  <si>
    <t>محمد سامي فنون صوالحة</t>
  </si>
  <si>
    <t>تنك مياه عدد 4</t>
  </si>
  <si>
    <t>مهدي فايز رشدي صبيح</t>
  </si>
  <si>
    <t>محمد سامي صوالحة</t>
  </si>
  <si>
    <t>رزق برهان فتحي شيخ ابراهيم</t>
  </si>
  <si>
    <t>بنك الالسكان</t>
  </si>
  <si>
    <t>عائشة عبد الرحمن ملحم</t>
  </si>
  <si>
    <t>تفعيل اشتراك كهرباء ومياه</t>
  </si>
  <si>
    <t>محمد راشد حسين مرشد</t>
  </si>
  <si>
    <t>احمد نجيب صبري يعاقبة</t>
  </si>
  <si>
    <t>مساهمة الربط في شبكة الكهرباء</t>
  </si>
  <si>
    <t>طلب معلومات</t>
  </si>
  <si>
    <t>اجور عامل على قسم المياه</t>
  </si>
  <si>
    <t xml:space="preserve"> </t>
  </si>
  <si>
    <t>الاتصالات الفلسطسنية</t>
  </si>
  <si>
    <t>فاتورة هاتف البلدية شهر 2 / 2026</t>
  </si>
  <si>
    <t>جوال</t>
  </si>
  <si>
    <t>فاتورة جوالات خطوط البلدية شهر 2 / 2026</t>
  </si>
  <si>
    <t>فاتورة خط الفايبر شهر 2  /2026</t>
  </si>
  <si>
    <t>رامي جميل رشدي صبيح</t>
  </si>
  <si>
    <t>شركة فري ستون</t>
  </si>
  <si>
    <t>مبيعات كهرباء شهر 1 / 2026</t>
  </si>
  <si>
    <t>Z07</t>
  </si>
  <si>
    <t>الوطنية موبايل</t>
  </si>
  <si>
    <t>اثمان كهرباء شهر 11+12 / 2025</t>
  </si>
  <si>
    <t>Z08</t>
  </si>
  <si>
    <t>محمد مهنا محمد عبيد</t>
  </si>
  <si>
    <t xml:space="preserve">من جباية الكهرباء والمياه </t>
  </si>
  <si>
    <t>هاشم احمد صالح ملحم</t>
  </si>
  <si>
    <t>دفعة من راتب شهر 3 / 2026</t>
  </si>
  <si>
    <t>محمد منجد خليل ملحم</t>
  </si>
  <si>
    <t>دفعة نقدية مقدمة من راتب شهر 3 / 205</t>
  </si>
  <si>
    <t>بلال صالح ظاهر جوابرة</t>
  </si>
  <si>
    <t>دفعة نقدية من راتب شهر 3 / 2026</t>
  </si>
  <si>
    <t>مكتب خيري فتحي يحيى</t>
  </si>
  <si>
    <t>اعادة شحن كهرباء خطأ في البرنامج</t>
  </si>
  <si>
    <t>سامي موفق سامي ملحم</t>
  </si>
  <si>
    <t>دفعة مقدمة من راتب شهر 3 / 2026</t>
  </si>
  <si>
    <t>ساهرفياض احمد شيخ ابراهيم</t>
  </si>
  <si>
    <t>دفعة مقدمة من راتب شهر 3 / 2027</t>
  </si>
  <si>
    <t>علي هاشم احمد ملحم</t>
  </si>
  <si>
    <t>دفعة مقدمة من راتب شهر 6  / 2026</t>
  </si>
  <si>
    <t>وليد ذيب محمد صوالحة</t>
  </si>
  <si>
    <t>ايمن محمد جميل يعاقبة</t>
  </si>
  <si>
    <t>مساهمة اعمدة كهرباء عدد 4</t>
  </si>
  <si>
    <t>ضياء فايز رضا ذياب</t>
  </si>
  <si>
    <t>مساهمة في تعبيد طرق</t>
  </si>
  <si>
    <t>يوسف نافز زعيتر</t>
  </si>
  <si>
    <t>رشيد دواس</t>
  </si>
  <si>
    <t>عبد الرحمن ابراهيم راشد صبيح</t>
  </si>
  <si>
    <t>اجور عامل قسم الكهرباء</t>
  </si>
  <si>
    <t>بيسان للزراعة</t>
  </si>
  <si>
    <t>اثمان مبيدات حشرية تايفون للاعشاب</t>
  </si>
  <si>
    <t>زيد اياد محمد جوابرة</t>
  </si>
  <si>
    <t>نضال محمد اسماعيل مرشد</t>
  </si>
  <si>
    <t xml:space="preserve">صندوق الدينار </t>
  </si>
  <si>
    <t>ولاء سعيد نمر يحيى</t>
  </si>
  <si>
    <t>ربيع حسام اسعد ذياب</t>
  </si>
  <si>
    <t>اجور عامل على ارشفة قسم الهندسة</t>
  </si>
  <si>
    <t>مطبعة الديار</t>
  </si>
  <si>
    <t>اثمان ورق طباعة مركز خدمات الجمهور</t>
  </si>
  <si>
    <t>محمد يوسف يحيى</t>
  </si>
  <si>
    <t>مشتركي المياه</t>
  </si>
  <si>
    <t>اثمان كرتات عدادات مياه مسبقة الدفع</t>
  </si>
  <si>
    <t>بلال زكريا عارف ملحم</t>
  </si>
  <si>
    <t>محمد صادق محمد عبيد</t>
  </si>
  <si>
    <t>وزارة الصحة</t>
  </si>
  <si>
    <t>اقتطاعات التامين الصحي شهر 2 / 2026</t>
  </si>
  <si>
    <t>محمود عبد الكريم شاكر</t>
  </si>
  <si>
    <t xml:space="preserve">اجور عامل قص اشجار </t>
  </si>
  <si>
    <t>صابر ناصر احمد ابو الوفا</t>
  </si>
  <si>
    <t>اجور عامل على سيارة جمع النفايات</t>
  </si>
  <si>
    <t>غسان ماجد احمد دراغمة</t>
  </si>
  <si>
    <t>اتعاب نهاية الخدمة لرئيس البلدية</t>
  </si>
  <si>
    <t>على محمد ملحم</t>
  </si>
  <si>
    <t>فاتورة تشريفات وضيافة</t>
  </si>
  <si>
    <t>عبيدة محمد احمد صعابنة</t>
  </si>
  <si>
    <t>اشتراك كياه</t>
  </si>
  <si>
    <t>جباية الكهرباء والمياه</t>
  </si>
  <si>
    <t>شركة بي نت</t>
  </si>
  <si>
    <t>اثمان كهرباء شهر 12 / 2025 - 2 /2026</t>
  </si>
  <si>
    <t>Z09</t>
  </si>
  <si>
    <t>مساهمة خط مياه</t>
  </si>
  <si>
    <t>غازي جميل عبد الرحمن ملحم</t>
  </si>
  <si>
    <t>رسوم نفايات وضريبة معارف شهر 2 / 2026</t>
  </si>
  <si>
    <t>خصميات التقاعد شهر 2 / 2026</t>
  </si>
  <si>
    <t>بدل تنقلات موظف البلدية ياسر ابو الشوارب</t>
  </si>
  <si>
    <t>مركز بلدية عرابة الهندسي لفحص المركبات</t>
  </si>
  <si>
    <t>فحص هندسي رافعة الكهرباء واجراءات الترخيص</t>
  </si>
  <si>
    <t>دينوموميتر بلدية عرابة</t>
  </si>
  <si>
    <t>رسوم فحص سيارة رافعة الكهرباء - لاجراءات الترخيص</t>
  </si>
  <si>
    <t>ماستر للزي الرسمي والتطريز</t>
  </si>
  <si>
    <t>اثمان لباس موحد سيارة الاسعاف</t>
  </si>
  <si>
    <t>محلاتن الشايب</t>
  </si>
  <si>
    <t>اثمان علب بلاستيك للاسعاف عدد 6</t>
  </si>
  <si>
    <t>الحسن نيوكار</t>
  </si>
  <si>
    <t>تاثمان طرنبة وصنوبرصات سيارة الكاري</t>
  </si>
  <si>
    <t>نضال وجيه سامي طبعوني</t>
  </si>
  <si>
    <t>محمد خالد صلاح السعدي</t>
  </si>
  <si>
    <t>ايراد سيارة الاسعاف شهر 3 / 2026</t>
  </si>
  <si>
    <t>احمد صالح محمد صوالحة</t>
  </si>
  <si>
    <t>اجور عامل في قسم الكهرباء والمياه والصحة</t>
  </si>
  <si>
    <t>فراس طاارق عبد الحليم خنفر</t>
  </si>
  <si>
    <t>بدل حضور جلسات البلدية شهر 3 / 2026</t>
  </si>
  <si>
    <t>محمد صبحي محمد الصباح</t>
  </si>
  <si>
    <t>بدل حضور جلسات البلدية شهر 3 / 2027</t>
  </si>
  <si>
    <t>مطلب محمد مطلب شرقية</t>
  </si>
  <si>
    <t>بدل حضور جلسات البلدية شهر 3 / 2028</t>
  </si>
  <si>
    <t>Z03</t>
  </si>
  <si>
    <t>رسوم نفايات وضريبة معارف شهر 3 / 2026</t>
  </si>
  <si>
    <t>خصميات التقاعد شهر 3 / 2026</t>
  </si>
  <si>
    <t>مشروع الكهرباء + مشروع المياه</t>
  </si>
  <si>
    <t>بدل تنقل موظف البلدية محمد منجد خليل</t>
  </si>
  <si>
    <t>بدل تنقل موظف البلدية احمد سامي ملحم</t>
  </si>
  <si>
    <t>محمود خيري احمد يحيى</t>
  </si>
  <si>
    <t>سلفة سنوية عن العام 2026</t>
  </si>
  <si>
    <t>ضياء بلال صالح جوابرة</t>
  </si>
  <si>
    <t xml:space="preserve">بدل اجور عامل تبديل حاويات التركتور </t>
  </si>
  <si>
    <t>شركة المنجد لانظمة المعلومات</t>
  </si>
  <si>
    <t>بدل تجديد استضافة الموقع الالكتروني للبلدية</t>
  </si>
  <si>
    <t>صالة البلدية</t>
  </si>
  <si>
    <t>شحن رصيد عداد مياه صالة البلدية</t>
  </si>
  <si>
    <t xml:space="preserve">موظفي البلدية </t>
  </si>
  <si>
    <t>رواتب موظفي البلدية شهر 3 / 2026</t>
  </si>
  <si>
    <t>منصور علي سليمان السعدي</t>
  </si>
  <si>
    <t>راتب رئيس البلدية شهر 3 / 2026</t>
  </si>
  <si>
    <t>فتحي سليم احمد اطرش</t>
  </si>
  <si>
    <t>مستاهمة خط مياه</t>
  </si>
  <si>
    <t>رسوم رخص الحرف</t>
  </si>
  <si>
    <t>جباية  الكهرباء</t>
  </si>
  <si>
    <t>صناديق الجباية الفرعية</t>
  </si>
  <si>
    <t>ادهم احمد حمدان مكحل</t>
  </si>
  <si>
    <t>استرجاع مبلغ تامينات رخصة</t>
  </si>
  <si>
    <t>باسم سلطان فهيم يونس</t>
  </si>
  <si>
    <t>هاني حسن حطاب</t>
  </si>
  <si>
    <t>برمجة كمبيوتر سيارارة رافعة الكهرباء</t>
  </si>
  <si>
    <t>محمد بسام محمد شيخ ابراهيم</t>
  </si>
  <si>
    <t>اجور استخدام سيارة الموظف لصالح ضخ مياه</t>
  </si>
  <si>
    <t>رياض يوسف محمد صبيح</t>
  </si>
  <si>
    <t>غازي حسني صلاح ذياب</t>
  </si>
  <si>
    <t>سند ملغي</t>
  </si>
  <si>
    <t>بدل تنقل موظف البلدية نضال ملحم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</si>
</sst>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5" fontId="2" fillId="4" borderId="30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3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5" fontId="2" fillId="5" borderId="30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3" fillId="0" borderId="1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33" xfId="0" applyNumberFormat="1" applyFont="1" applyFill="1" applyBorder="1" applyAlignment="1">
      <alignment horizontal="center"/>
    </xf>
    <xf numFmtId="164" fontId="1" fillId="2" borderId="43" xfId="0" applyNumberFormat="1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4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41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45" xfId="0" applyNumberFormat="1" applyFont="1" applyFill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46" xfId="0" applyNumberFormat="1" applyFont="1" applyBorder="1" applyAlignment="1">
      <alignment horizontal="center"/>
    </xf>
    <xf numFmtId="164" fontId="2" fillId="4" borderId="47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3" xfId="0" applyNumberFormat="1" applyFont="1" applyFill="1" applyBorder="1" applyAlignment="1">
      <alignment horizontal="center"/>
    </xf>
    <xf numFmtId="164" fontId="2" fillId="5" borderId="47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5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165" fontId="2" fillId="3" borderId="8" xfId="0" applyNumberFormat="1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زيد"/>
      <sheetName val="سلف وامانات"/>
      <sheetName val="الجرد"/>
      <sheetName val="الارصدة "/>
    </sheetNames>
    <sheetDataSet>
      <sheetData sheetId="0">
        <row r="1">
          <cell r="B1">
            <v>3</v>
          </cell>
        </row>
        <row r="2">
          <cell r="A2">
            <v>2025</v>
          </cell>
        </row>
        <row r="49">
          <cell r="D49">
            <v>9812</v>
          </cell>
          <cell r="E49">
            <v>3915</v>
          </cell>
          <cell r="F49">
            <v>307.52200000000005</v>
          </cell>
          <cell r="G49">
            <v>0</v>
          </cell>
          <cell r="H49">
            <v>28129.899999999907</v>
          </cell>
          <cell r="I49">
            <v>37908.614999999998</v>
          </cell>
          <cell r="J49">
            <v>271.06999999999721</v>
          </cell>
          <cell r="K49">
            <v>1</v>
          </cell>
          <cell r="L49">
            <v>79.500000000014552</v>
          </cell>
          <cell r="M49">
            <v>70000</v>
          </cell>
          <cell r="N49">
            <v>12072</v>
          </cell>
          <cell r="O49">
            <v>0</v>
          </cell>
          <cell r="P49">
            <v>9611.1299999998046</v>
          </cell>
          <cell r="Q49">
            <v>0</v>
          </cell>
          <cell r="R49">
            <v>0</v>
          </cell>
          <cell r="S49">
            <v>-2190.0699999999924</v>
          </cell>
          <cell r="T49">
            <v>0</v>
          </cell>
          <cell r="U49">
            <v>350000</v>
          </cell>
          <cell r="V49">
            <v>20738.360000000022</v>
          </cell>
        </row>
      </sheetData>
      <sheetData sheetId="1">
        <row r="50">
          <cell r="D50">
            <v>9047</v>
          </cell>
          <cell r="E50">
            <v>3915</v>
          </cell>
          <cell r="F50">
            <v>307.52200000000005</v>
          </cell>
          <cell r="G50">
            <v>0</v>
          </cell>
          <cell r="H50">
            <v>8879.8999999999069</v>
          </cell>
          <cell r="I50">
            <v>37908.614999999998</v>
          </cell>
          <cell r="J50">
            <v>271.06999999999721</v>
          </cell>
          <cell r="K50">
            <v>1</v>
          </cell>
          <cell r="L50">
            <v>79.500000000014552</v>
          </cell>
          <cell r="M50">
            <v>70000</v>
          </cell>
          <cell r="N50">
            <v>12072</v>
          </cell>
          <cell r="O50">
            <v>4985</v>
          </cell>
          <cell r="P50">
            <v>9611.1299999998046</v>
          </cell>
          <cell r="Q50">
            <v>0</v>
          </cell>
          <cell r="R50">
            <v>1850</v>
          </cell>
          <cell r="S50">
            <v>17809.930000000008</v>
          </cell>
          <cell r="T50">
            <v>0</v>
          </cell>
          <cell r="U50">
            <v>350000</v>
          </cell>
          <cell r="V50">
            <v>20738.360000000022</v>
          </cell>
        </row>
      </sheetData>
      <sheetData sheetId="2">
        <row r="45">
          <cell r="D45">
            <v>8647</v>
          </cell>
          <cell r="E45">
            <v>6515</v>
          </cell>
          <cell r="F45">
            <v>307.52200000000005</v>
          </cell>
          <cell r="G45">
            <v>0</v>
          </cell>
          <cell r="H45">
            <v>8879.8999999999069</v>
          </cell>
          <cell r="I45">
            <v>37908.614999999998</v>
          </cell>
          <cell r="J45">
            <v>271.06999999999721</v>
          </cell>
          <cell r="K45">
            <v>1</v>
          </cell>
          <cell r="L45">
            <v>79.500000000014552</v>
          </cell>
          <cell r="M45">
            <v>70000</v>
          </cell>
          <cell r="N45">
            <v>12072</v>
          </cell>
          <cell r="O45">
            <v>4985</v>
          </cell>
          <cell r="P45">
            <v>9611.1299999998046</v>
          </cell>
          <cell r="Q45">
            <v>0</v>
          </cell>
          <cell r="R45">
            <v>1850</v>
          </cell>
          <cell r="S45">
            <v>17809.930000000008</v>
          </cell>
          <cell r="T45">
            <v>0</v>
          </cell>
          <cell r="U45">
            <v>350000</v>
          </cell>
          <cell r="V45">
            <v>20738.360000000022</v>
          </cell>
        </row>
      </sheetData>
      <sheetData sheetId="3">
        <row r="55">
          <cell r="D55">
            <v>8597</v>
          </cell>
          <cell r="E55">
            <v>6665</v>
          </cell>
          <cell r="F55">
            <v>307.52200000000005</v>
          </cell>
          <cell r="G55">
            <v>0</v>
          </cell>
          <cell r="H55">
            <v>8879.8999999999069</v>
          </cell>
          <cell r="I55">
            <v>37908.614999999998</v>
          </cell>
          <cell r="J55">
            <v>271.06999999999721</v>
          </cell>
          <cell r="K55">
            <v>1</v>
          </cell>
          <cell r="L55">
            <v>79.500000000014552</v>
          </cell>
          <cell r="M55">
            <v>70000</v>
          </cell>
          <cell r="N55">
            <v>12072</v>
          </cell>
          <cell r="O55">
            <v>9305</v>
          </cell>
          <cell r="P55">
            <v>9611.1299999998046</v>
          </cell>
          <cell r="Q55">
            <v>0</v>
          </cell>
          <cell r="R55">
            <v>5291</v>
          </cell>
          <cell r="S55">
            <v>17809.930000000008</v>
          </cell>
          <cell r="T55">
            <v>0</v>
          </cell>
          <cell r="U55">
            <v>350000</v>
          </cell>
          <cell r="V55">
            <v>20738.360000000022</v>
          </cell>
        </row>
      </sheetData>
      <sheetData sheetId="4"/>
      <sheetData sheetId="5">
        <row r="53">
          <cell r="D53">
            <v>7627</v>
          </cell>
          <cell r="E53">
            <v>6715</v>
          </cell>
          <cell r="F53">
            <v>307.52200000000005</v>
          </cell>
          <cell r="G53">
            <v>0</v>
          </cell>
          <cell r="H53">
            <v>-50051.94000000009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-2920.4999999999854</v>
          </cell>
          <cell r="M53">
            <v>69917</v>
          </cell>
          <cell r="N53">
            <v>12072</v>
          </cell>
          <cell r="O53">
            <v>15706</v>
          </cell>
          <cell r="P53">
            <v>-15389.810000000194</v>
          </cell>
          <cell r="Q53">
            <v>0</v>
          </cell>
          <cell r="R53">
            <v>6486</v>
          </cell>
          <cell r="S53">
            <v>-71516.069999999992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6"/>
      <sheetData sheetId="7">
        <row r="52">
          <cell r="D52">
            <v>7227</v>
          </cell>
          <cell r="E52">
            <v>6862</v>
          </cell>
          <cell r="F52">
            <v>307.52200000000005</v>
          </cell>
          <cell r="G52">
            <v>0</v>
          </cell>
          <cell r="H52">
            <v>-64951.94000000009</v>
          </cell>
          <cell r="I52">
            <v>37908.614999999998</v>
          </cell>
          <cell r="J52">
            <v>271.06999999999721</v>
          </cell>
          <cell r="K52">
            <v>1</v>
          </cell>
          <cell r="L52">
            <v>-9495.4999999999854</v>
          </cell>
          <cell r="M52">
            <v>69917</v>
          </cell>
          <cell r="N52">
            <v>12072</v>
          </cell>
          <cell r="O52">
            <v>22432</v>
          </cell>
          <cell r="P52">
            <v>-15389.810000000194</v>
          </cell>
          <cell r="Q52">
            <v>0</v>
          </cell>
          <cell r="R52">
            <v>7158</v>
          </cell>
          <cell r="S52">
            <v>-71516.069999999992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8">
        <row r="61">
          <cell r="D61">
            <v>6532</v>
          </cell>
          <cell r="E61">
            <v>-168</v>
          </cell>
          <cell r="F61">
            <v>257.52200000000005</v>
          </cell>
          <cell r="G61">
            <v>0</v>
          </cell>
          <cell r="H61">
            <v>-10546.060000000092</v>
          </cell>
          <cell r="I61">
            <v>37978.614999999998</v>
          </cell>
          <cell r="J61">
            <v>771.06999999999721</v>
          </cell>
          <cell r="K61">
            <v>1</v>
          </cell>
          <cell r="L61">
            <v>4.5000000000145519</v>
          </cell>
          <cell r="M61">
            <v>69917</v>
          </cell>
          <cell r="N61">
            <v>0</v>
          </cell>
          <cell r="O61">
            <v>0</v>
          </cell>
          <cell r="P61">
            <v>41560.189999999806</v>
          </cell>
          <cell r="Q61">
            <v>0</v>
          </cell>
          <cell r="R61">
            <v>0</v>
          </cell>
          <cell r="S61">
            <v>33.930000000007567</v>
          </cell>
          <cell r="T61">
            <v>0</v>
          </cell>
          <cell r="U61">
            <v>350000</v>
          </cell>
          <cell r="V61">
            <v>14738.360000000022</v>
          </cell>
        </row>
      </sheetData>
      <sheetData sheetId="9">
        <row r="53">
          <cell r="D53">
            <v>6032</v>
          </cell>
          <cell r="E53">
            <v>4977</v>
          </cell>
          <cell r="F53">
            <v>336.82200000000006</v>
          </cell>
          <cell r="G53">
            <v>0</v>
          </cell>
          <cell r="H53">
            <v>-10546.060000000092</v>
          </cell>
          <cell r="I53">
            <v>37978.614999999998</v>
          </cell>
          <cell r="J53">
            <v>771.06999999999721</v>
          </cell>
          <cell r="K53">
            <v>1</v>
          </cell>
          <cell r="L53">
            <v>4.5000000000145519</v>
          </cell>
          <cell r="M53">
            <v>69917</v>
          </cell>
          <cell r="N53">
            <v>0</v>
          </cell>
          <cell r="O53">
            <v>5342</v>
          </cell>
          <cell r="P53">
            <v>41560.189999999806</v>
          </cell>
          <cell r="Q53">
            <v>0</v>
          </cell>
          <cell r="R53">
            <v>1630</v>
          </cell>
          <cell r="S53">
            <v>33.930000000007567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10">
        <row r="46">
          <cell r="D46">
            <v>6032</v>
          </cell>
          <cell r="E46">
            <v>6077</v>
          </cell>
          <cell r="F46">
            <v>336.82200000000006</v>
          </cell>
          <cell r="G46">
            <v>0</v>
          </cell>
          <cell r="H46">
            <v>-10046.060000000092</v>
          </cell>
          <cell r="I46">
            <v>37978.614999999998</v>
          </cell>
          <cell r="J46">
            <v>771.06999999999721</v>
          </cell>
          <cell r="K46">
            <v>1</v>
          </cell>
          <cell r="L46">
            <v>4.5000000000145519</v>
          </cell>
          <cell r="M46">
            <v>69917</v>
          </cell>
          <cell r="N46">
            <v>0</v>
          </cell>
          <cell r="O46">
            <v>9242</v>
          </cell>
          <cell r="P46">
            <v>41560.189999999806</v>
          </cell>
          <cell r="Q46">
            <v>0</v>
          </cell>
          <cell r="R46">
            <v>2509</v>
          </cell>
          <cell r="S46">
            <v>33.930000000007567</v>
          </cell>
          <cell r="T46">
            <v>0</v>
          </cell>
          <cell r="U46">
            <v>350000</v>
          </cell>
          <cell r="V46">
            <v>14738.360000000022</v>
          </cell>
        </row>
      </sheetData>
      <sheetData sheetId="11"/>
      <sheetData sheetId="12">
        <row r="55">
          <cell r="D55">
            <v>6032</v>
          </cell>
          <cell r="E55">
            <v>6077</v>
          </cell>
          <cell r="F55">
            <v>336.82200000000006</v>
          </cell>
          <cell r="G55">
            <v>0</v>
          </cell>
          <cell r="H55">
            <v>-10046.060000000092</v>
          </cell>
          <cell r="I55">
            <v>37978.614999999998</v>
          </cell>
          <cell r="J55">
            <v>771.06999999999721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14784</v>
          </cell>
          <cell r="P55">
            <v>41560.189999999806</v>
          </cell>
          <cell r="Q55">
            <v>0</v>
          </cell>
          <cell r="R55">
            <v>3617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13">
        <row r="21">
          <cell r="M21">
            <v>69917</v>
          </cell>
        </row>
        <row r="56">
          <cell r="D56">
            <v>5472</v>
          </cell>
          <cell r="E56">
            <v>6477</v>
          </cell>
          <cell r="F56">
            <v>1098.942</v>
          </cell>
          <cell r="G56">
            <v>0</v>
          </cell>
          <cell r="H56">
            <v>-10776.470000000092</v>
          </cell>
          <cell r="I56">
            <v>37978.614999999998</v>
          </cell>
          <cell r="J56">
            <v>612.14999999999725</v>
          </cell>
          <cell r="K56">
            <v>1</v>
          </cell>
          <cell r="L56">
            <v>4.5000000000145519</v>
          </cell>
          <cell r="N56">
            <v>0</v>
          </cell>
          <cell r="O56">
            <v>17704</v>
          </cell>
          <cell r="P56">
            <v>41560.189999999806</v>
          </cell>
          <cell r="Q56">
            <v>0</v>
          </cell>
          <cell r="R56">
            <v>4347</v>
          </cell>
          <cell r="S56">
            <v>33.930000000007567</v>
          </cell>
          <cell r="T56">
            <v>0</v>
          </cell>
          <cell r="U56">
            <v>350000</v>
          </cell>
          <cell r="V56">
            <v>14738.360000000022</v>
          </cell>
        </row>
      </sheetData>
      <sheetData sheetId="14">
        <row r="43">
          <cell r="D43">
            <v>4472</v>
          </cell>
          <cell r="E43">
            <v>7927</v>
          </cell>
          <cell r="F43">
            <v>1098.942</v>
          </cell>
          <cell r="G43">
            <v>0</v>
          </cell>
          <cell r="H43">
            <v>6468.5299999999079</v>
          </cell>
          <cell r="I43">
            <v>37978.614999999998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M43">
            <v>69917</v>
          </cell>
          <cell r="N43">
            <v>0</v>
          </cell>
          <cell r="O43">
            <v>25850</v>
          </cell>
          <cell r="P43">
            <v>41560.189999999806</v>
          </cell>
          <cell r="Q43">
            <v>0</v>
          </cell>
          <cell r="R43">
            <v>5502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5">
        <row r="50">
          <cell r="D50">
            <v>872</v>
          </cell>
          <cell r="E50">
            <v>7927</v>
          </cell>
          <cell r="F50">
            <v>1098.942</v>
          </cell>
          <cell r="G50">
            <v>0</v>
          </cell>
          <cell r="H50">
            <v>6468.5299999999079</v>
          </cell>
          <cell r="I50">
            <v>37978.614999999998</v>
          </cell>
          <cell r="J50">
            <v>612.14999999999725</v>
          </cell>
          <cell r="K50">
            <v>1</v>
          </cell>
          <cell r="L50">
            <v>4.5000000000145519</v>
          </cell>
          <cell r="M50">
            <v>69917</v>
          </cell>
          <cell r="N50">
            <v>0</v>
          </cell>
          <cell r="O50">
            <v>32100</v>
          </cell>
          <cell r="P50">
            <v>41560.189999999806</v>
          </cell>
          <cell r="Q50">
            <v>0</v>
          </cell>
          <cell r="R50">
            <v>6492</v>
          </cell>
          <cell r="S50">
            <v>33.930000000007567</v>
          </cell>
          <cell r="T50">
            <v>0</v>
          </cell>
          <cell r="U50">
            <v>350000</v>
          </cell>
          <cell r="V50">
            <v>14738.360000000022</v>
          </cell>
        </row>
      </sheetData>
      <sheetData sheetId="16">
        <row r="17">
          <cell r="M17">
            <v>69917</v>
          </cell>
        </row>
        <row r="43">
          <cell r="D43">
            <v>8247</v>
          </cell>
          <cell r="E43">
            <v>-273</v>
          </cell>
          <cell r="F43">
            <v>216.94200000000001</v>
          </cell>
          <cell r="G43">
            <v>0</v>
          </cell>
          <cell r="H43">
            <v>-30531.470000000092</v>
          </cell>
          <cell r="I43">
            <v>38860.614999999998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N43">
            <v>0</v>
          </cell>
          <cell r="O43">
            <v>-2182</v>
          </cell>
          <cell r="P43">
            <v>232560.1899999998</v>
          </cell>
          <cell r="Q43">
            <v>0</v>
          </cell>
          <cell r="R43">
            <v>7692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7"/>
      <sheetData sheetId="18"/>
      <sheetData sheetId="19"/>
      <sheetData sheetId="20"/>
      <sheetData sheetId="21">
        <row r="48">
          <cell r="D48">
            <v>5647</v>
          </cell>
          <cell r="E48">
            <v>-273</v>
          </cell>
          <cell r="F48">
            <v>216.94200000000001</v>
          </cell>
          <cell r="G48">
            <v>0</v>
          </cell>
          <cell r="H48">
            <v>-30531.470000000092</v>
          </cell>
          <cell r="I48">
            <v>38860.614999999998</v>
          </cell>
          <cell r="J48">
            <v>612.14999999999725</v>
          </cell>
          <cell r="K48">
            <v>1</v>
          </cell>
          <cell r="L48">
            <v>4.5000000000145519</v>
          </cell>
          <cell r="M48">
            <v>69917</v>
          </cell>
          <cell r="N48">
            <v>0</v>
          </cell>
          <cell r="O48">
            <v>2728</v>
          </cell>
          <cell r="P48">
            <v>232560.1899999998</v>
          </cell>
          <cell r="Q48">
            <v>0</v>
          </cell>
          <cell r="R48">
            <v>8802</v>
          </cell>
          <cell r="S48">
            <v>33.930000000007567</v>
          </cell>
          <cell r="T48">
            <v>0</v>
          </cell>
          <cell r="U48">
            <v>350000</v>
          </cell>
          <cell r="V48">
            <v>14738.360000000022</v>
          </cell>
        </row>
      </sheetData>
      <sheetData sheetId="22">
        <row r="55">
          <cell r="D55">
            <v>3232</v>
          </cell>
          <cell r="E55">
            <v>1862</v>
          </cell>
          <cell r="F55">
            <v>216.94200000000001</v>
          </cell>
          <cell r="G55">
            <v>0</v>
          </cell>
          <cell r="H55">
            <v>-34864.470000000088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9153</v>
          </cell>
          <cell r="P55">
            <v>232560.1899999998</v>
          </cell>
          <cell r="Q55">
            <v>0</v>
          </cell>
          <cell r="R55">
            <v>9997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23">
        <row r="51">
          <cell r="D51">
            <v>3232</v>
          </cell>
          <cell r="E51">
            <v>11086</v>
          </cell>
          <cell r="F51">
            <v>216.94200000000001</v>
          </cell>
          <cell r="G51">
            <v>0</v>
          </cell>
          <cell r="H51">
            <v>-14164.470000000088</v>
          </cell>
          <cell r="I51">
            <v>38860.614999999998</v>
          </cell>
          <cell r="J51">
            <v>612.14999999999725</v>
          </cell>
          <cell r="K51">
            <v>1</v>
          </cell>
          <cell r="L51">
            <v>4.5000000000145519</v>
          </cell>
          <cell r="M51">
            <v>69917</v>
          </cell>
          <cell r="N51">
            <v>0</v>
          </cell>
          <cell r="O51">
            <v>0</v>
          </cell>
          <cell r="P51">
            <v>232560.1899999998</v>
          </cell>
          <cell r="Q51">
            <v>0</v>
          </cell>
          <cell r="R51">
            <v>0</v>
          </cell>
          <cell r="S51">
            <v>33.930000000007567</v>
          </cell>
          <cell r="T51">
            <v>0</v>
          </cell>
          <cell r="U51">
            <v>350000</v>
          </cell>
          <cell r="V51">
            <v>14738.360000000022</v>
          </cell>
        </row>
      </sheetData>
      <sheetData sheetId="24">
        <row r="55">
          <cell r="D55">
            <v>3232</v>
          </cell>
          <cell r="E55">
            <v>11579</v>
          </cell>
          <cell r="F55">
            <v>216.94200000000001</v>
          </cell>
          <cell r="G55">
            <v>0</v>
          </cell>
          <cell r="H55">
            <v>-13664.470000000088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5863</v>
          </cell>
          <cell r="P55">
            <v>232560.1899999998</v>
          </cell>
          <cell r="Q55">
            <v>0</v>
          </cell>
          <cell r="R55">
            <v>1080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25"/>
      <sheetData sheetId="26">
        <row r="52">
          <cell r="D52">
            <v>3232</v>
          </cell>
          <cell r="E52">
            <v>16489</v>
          </cell>
          <cell r="F52">
            <v>216.94200000000001</v>
          </cell>
          <cell r="G52">
            <v>0</v>
          </cell>
          <cell r="H52">
            <v>-13664.470000000088</v>
          </cell>
          <cell r="I52">
            <v>38860.614999999998</v>
          </cell>
          <cell r="J52">
            <v>612.14999999999725</v>
          </cell>
          <cell r="K52">
            <v>1</v>
          </cell>
          <cell r="L52">
            <v>4.5000000000145519</v>
          </cell>
          <cell r="M52">
            <v>69917</v>
          </cell>
          <cell r="N52">
            <v>0</v>
          </cell>
          <cell r="O52">
            <v>10903</v>
          </cell>
          <cell r="P52">
            <v>232560.1899999998</v>
          </cell>
          <cell r="Q52">
            <v>0</v>
          </cell>
          <cell r="R52">
            <v>1680</v>
          </cell>
          <cell r="S52">
            <v>33.930000000007567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27">
        <row r="51">
          <cell r="D51">
            <v>247</v>
          </cell>
          <cell r="E51">
            <v>17239</v>
          </cell>
          <cell r="F51">
            <v>216.94200000000001</v>
          </cell>
          <cell r="G51">
            <v>0</v>
          </cell>
          <cell r="H51">
            <v>-13664.470000000088</v>
          </cell>
          <cell r="I51">
            <v>38860.614999999998</v>
          </cell>
          <cell r="J51">
            <v>612.14999999999725</v>
          </cell>
          <cell r="K51">
            <v>1</v>
          </cell>
          <cell r="L51">
            <v>4.5000000000145519</v>
          </cell>
          <cell r="M51">
            <v>69917</v>
          </cell>
          <cell r="N51">
            <v>0</v>
          </cell>
          <cell r="O51">
            <v>15431</v>
          </cell>
          <cell r="P51">
            <v>232560.1899999998</v>
          </cell>
          <cell r="Q51">
            <v>0</v>
          </cell>
          <cell r="R51">
            <v>3930</v>
          </cell>
          <cell r="S51">
            <v>33.930000000007567</v>
          </cell>
          <cell r="T51">
            <v>0</v>
          </cell>
          <cell r="U51">
            <v>350000</v>
          </cell>
          <cell r="V51">
            <v>14738.360000000022</v>
          </cell>
        </row>
      </sheetData>
      <sheetData sheetId="28">
        <row r="47">
          <cell r="D47">
            <v>-171</v>
          </cell>
          <cell r="E47">
            <v>15353</v>
          </cell>
          <cell r="F47">
            <v>216.94200000000001</v>
          </cell>
          <cell r="G47">
            <v>0</v>
          </cell>
          <cell r="H47">
            <v>4806.5299999999115</v>
          </cell>
          <cell r="I47">
            <v>38860.614999999998</v>
          </cell>
          <cell r="J47">
            <v>612.14999999999725</v>
          </cell>
          <cell r="K47">
            <v>1</v>
          </cell>
          <cell r="L47">
            <v>37684.500000000015</v>
          </cell>
          <cell r="M47">
            <v>69917</v>
          </cell>
          <cell r="N47">
            <v>0</v>
          </cell>
          <cell r="O47">
            <v>0</v>
          </cell>
          <cell r="P47">
            <v>232560.1899999998</v>
          </cell>
          <cell r="Q47">
            <v>0</v>
          </cell>
          <cell r="R47">
            <v>0</v>
          </cell>
          <cell r="S47">
            <v>33.930000000007567</v>
          </cell>
          <cell r="T47">
            <v>0</v>
          </cell>
          <cell r="U47">
            <v>365000</v>
          </cell>
          <cell r="V47">
            <v>24738.360000000022</v>
          </cell>
        </row>
      </sheetData>
      <sheetData sheetId="29">
        <row r="55">
          <cell r="D55">
            <v>-1631</v>
          </cell>
          <cell r="E55">
            <v>18911</v>
          </cell>
          <cell r="F55">
            <v>216.94200000000001</v>
          </cell>
          <cell r="G55">
            <v>0</v>
          </cell>
          <cell r="H55">
            <v>4806.5299999999115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2218</v>
          </cell>
          <cell r="P55">
            <v>232560.1899999998</v>
          </cell>
          <cell r="Q55">
            <v>0</v>
          </cell>
          <cell r="R55">
            <v>600</v>
          </cell>
          <cell r="S55">
            <v>33.930000000007567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F4">
            <v>307.52200000000005</v>
          </cell>
        </row>
        <row r="53">
          <cell r="D53">
            <v>0</v>
          </cell>
          <cell r="E53">
            <v>13915</v>
          </cell>
          <cell r="G53">
            <v>0</v>
          </cell>
          <cell r="H53">
            <v>-7870.1000000000931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36079.500000000015</v>
          </cell>
          <cell r="M53">
            <v>70000</v>
          </cell>
          <cell r="N53">
            <v>12072</v>
          </cell>
          <cell r="O53">
            <v>0</v>
          </cell>
          <cell r="P53">
            <v>9.9999998055864125E-3</v>
          </cell>
          <cell r="Q53">
            <v>10305.56</v>
          </cell>
          <cell r="R53">
            <v>0</v>
          </cell>
          <cell r="S53">
            <v>-2239.0699999999924</v>
          </cell>
          <cell r="T53">
            <v>2879</v>
          </cell>
          <cell r="U53">
            <v>350000</v>
          </cell>
          <cell r="V53">
            <v>20738.360000000022</v>
          </cell>
        </row>
      </sheetData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4B4E-6D08-40BD-892A-5AA2DA358DFD}">
  <dimension ref="A1:V49"/>
  <sheetViews>
    <sheetView rightToLeft="1" workbookViewId="0">
      <pane ySplit="4" topLeftCell="A5" activePane="bottomLeft" state="frozen"/>
      <selection pane="bottomLeft" activeCell="N12" sqref="N12"/>
    </sheetView>
  </sheetViews>
  <sheetFormatPr defaultRowHeight="15" x14ac:dyDescent="0.25"/>
  <cols>
    <col min="1" max="1" width="30.140625" bestFit="1" customWidth="1"/>
    <col min="2" max="2" width="29.85546875" customWidth="1"/>
    <col min="3" max="3" width="6.7109375" customWidth="1"/>
    <col min="4" max="5" width="9" style="83"/>
    <col min="6" max="6" width="9.42578125" style="84" bestFit="1" customWidth="1"/>
    <col min="7" max="7" width="9" style="84"/>
    <col min="8" max="8" width="9.42578125" style="84" bestFit="1" customWidth="1"/>
    <col min="9" max="11" width="9" style="84"/>
    <col min="12" max="12" width="9.28515625" style="84" bestFit="1" customWidth="1"/>
    <col min="13" max="14" width="9.285156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20" width="9.85546875" style="84" bestFit="1" customWidth="1"/>
    <col min="21" max="21" width="9.28515625" style="84" bestFit="1" customWidth="1"/>
    <col min="22" max="22" width="9" style="84"/>
  </cols>
  <sheetData>
    <row r="1" spans="1:22" x14ac:dyDescent="0.25">
      <c r="A1" s="1">
        <v>1</v>
      </c>
      <c r="B1" s="2">
        <v>3</v>
      </c>
      <c r="C1" s="3"/>
      <c r="D1" s="220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2"/>
      <c r="O1" s="214" t="s">
        <v>1</v>
      </c>
      <c r="P1" s="212"/>
      <c r="Q1" s="215"/>
      <c r="R1" s="214" t="s">
        <v>2</v>
      </c>
      <c r="S1" s="212"/>
      <c r="T1" s="215"/>
      <c r="U1" s="4" t="s">
        <v>3</v>
      </c>
      <c r="V1" s="5" t="s">
        <v>4</v>
      </c>
    </row>
    <row r="2" spans="1:22" x14ac:dyDescent="0.25">
      <c r="A2" s="205">
        <v>2025</v>
      </c>
      <c r="B2" s="206"/>
      <c r="C2" s="6"/>
      <c r="D2" s="206" t="s">
        <v>5</v>
      </c>
      <c r="E2" s="216"/>
      <c r="F2" s="216"/>
      <c r="G2" s="216"/>
      <c r="H2" s="223" t="s">
        <v>6</v>
      </c>
      <c r="I2" s="224"/>
      <c r="J2" s="224"/>
      <c r="K2" s="224"/>
      <c r="L2" s="224"/>
      <c r="M2" s="224"/>
      <c r="N2" s="225"/>
      <c r="O2" s="11" t="s">
        <v>5</v>
      </c>
      <c r="P2" s="226" t="s">
        <v>6</v>
      </c>
      <c r="Q2" s="219"/>
      <c r="R2" s="11" t="s">
        <v>5</v>
      </c>
      <c r="S2" s="226" t="s">
        <v>6</v>
      </c>
      <c r="T2" s="219"/>
      <c r="U2" s="218" t="s">
        <v>5</v>
      </c>
      <c r="V2" s="219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191</v>
      </c>
      <c r="D4" s="16">
        <f>'[2]31'!$D$53</f>
        <v>0</v>
      </c>
      <c r="E4" s="17">
        <f>'[2]31'!$E$53</f>
        <v>13915</v>
      </c>
      <c r="F4" s="12">
        <f>'[2]31'!$F$4</f>
        <v>307.52200000000005</v>
      </c>
      <c r="G4" s="12">
        <f>'[2]31'!$G$53</f>
        <v>0</v>
      </c>
      <c r="H4" s="12">
        <f>'[2]31'!$H$53</f>
        <v>-7870.1000000000931</v>
      </c>
      <c r="I4" s="12">
        <f>'[2]31'!$I$53</f>
        <v>37908.614999999998</v>
      </c>
      <c r="J4" s="12">
        <f>'[2]31'!$J$53</f>
        <v>271.06999999999721</v>
      </c>
      <c r="K4" s="12">
        <f>'[2]31'!$K$53</f>
        <v>1</v>
      </c>
      <c r="L4" s="8">
        <f>'[2]31'!$L$53</f>
        <v>36079.500000000015</v>
      </c>
      <c r="M4" s="12">
        <f>'[2]31'!$M$53</f>
        <v>70000</v>
      </c>
      <c r="N4" s="9">
        <f>'[2]31'!$N$53</f>
        <v>12072</v>
      </c>
      <c r="O4" s="11">
        <f>'[2]31'!$O$53</f>
        <v>0</v>
      </c>
      <c r="P4" s="12">
        <f>'[2]31'!$P$53</f>
        <v>9.9999998055864125E-3</v>
      </c>
      <c r="Q4" s="13">
        <f>'[2]31'!$Q$53</f>
        <v>10305.56</v>
      </c>
      <c r="R4" s="11">
        <f>'[2]31'!$R$53</f>
        <v>0</v>
      </c>
      <c r="S4" s="12">
        <f>'[2]31'!$S$53</f>
        <v>-2239.0699999999924</v>
      </c>
      <c r="T4" s="13">
        <f>'[2]31'!$T$53</f>
        <v>2879</v>
      </c>
      <c r="U4" s="14">
        <f>'[2]31'!$U$53</f>
        <v>350000</v>
      </c>
      <c r="V4" s="13">
        <f>'[2]31'!$V$53</f>
        <v>20738.360000000022</v>
      </c>
    </row>
    <row r="5" spans="1:22" x14ac:dyDescent="0.25">
      <c r="A5" s="18" t="s">
        <v>31</v>
      </c>
      <c r="B5" s="19" t="s">
        <v>32</v>
      </c>
      <c r="C5" s="6">
        <f>C4+1</f>
        <v>192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10305.56</v>
      </c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8" si="0">C5+1</f>
        <v>193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194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>C8+1</f>
        <v>196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ref="C10:C15" si="1">C9+1</f>
        <v>197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1"/>
        <v>198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1"/>
        <v>199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1"/>
        <v>200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31</v>
      </c>
      <c r="B14" s="19" t="s">
        <v>32</v>
      </c>
      <c r="C14" s="6">
        <f t="shared" si="1"/>
        <v>201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 t="s">
        <v>33</v>
      </c>
      <c r="B15" s="19" t="s">
        <v>34</v>
      </c>
      <c r="C15" s="6">
        <f t="shared" si="1"/>
        <v>202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5"/>
      <c r="B16" s="206"/>
      <c r="C16" s="6"/>
      <c r="D16" s="38">
        <f t="shared" ref="D16:V16" si="2">SUM(D4:D15)</f>
        <v>0</v>
      </c>
      <c r="E16" s="39">
        <f t="shared" si="2"/>
        <v>13915</v>
      </c>
      <c r="F16" s="40">
        <f t="shared" si="2"/>
        <v>307.52200000000005</v>
      </c>
      <c r="G16" s="40">
        <f t="shared" si="2"/>
        <v>0</v>
      </c>
      <c r="H16" s="40">
        <f t="shared" si="2"/>
        <v>-7870.1000000000931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36079.500000000015</v>
      </c>
      <c r="M16" s="42">
        <f>SUM(M4:M15)</f>
        <v>70000</v>
      </c>
      <c r="N16" s="43">
        <f t="shared" si="2"/>
        <v>12072</v>
      </c>
      <c r="O16" s="39">
        <f t="shared" si="2"/>
        <v>0</v>
      </c>
      <c r="P16" s="40">
        <f t="shared" si="2"/>
        <v>9.9999998055864125E-3</v>
      </c>
      <c r="Q16" s="40">
        <f t="shared" si="2"/>
        <v>20611.12</v>
      </c>
      <c r="R16" s="39">
        <f t="shared" si="2"/>
        <v>0</v>
      </c>
      <c r="S16" s="40">
        <f t="shared" si="2"/>
        <v>-2239.0699999999924</v>
      </c>
      <c r="T16" s="40">
        <f t="shared" si="2"/>
        <v>2879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87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88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>
        <v>10305.56</v>
      </c>
      <c r="Q18" s="27">
        <v>-10305.56</v>
      </c>
      <c r="R18" s="26"/>
      <c r="S18" s="23"/>
      <c r="T18" s="27"/>
      <c r="U18" s="28"/>
      <c r="V18" s="27"/>
    </row>
    <row r="19" spans="1:22" x14ac:dyDescent="0.25">
      <c r="A19" s="18" t="s">
        <v>37</v>
      </c>
      <c r="B19" s="19" t="s">
        <v>22</v>
      </c>
      <c r="C19" s="45">
        <f t="shared" ref="C19:C27" si="3">C18+1</f>
        <v>89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10305.56</v>
      </c>
      <c r="Q19" s="27">
        <v>-10305.56</v>
      </c>
      <c r="R19" s="26"/>
      <c r="S19" s="23"/>
      <c r="T19" s="27"/>
      <c r="U19" s="28"/>
      <c r="V19" s="27"/>
    </row>
    <row r="20" spans="1:22" x14ac:dyDescent="0.25">
      <c r="A20" s="18" t="s">
        <v>38</v>
      </c>
      <c r="B20" s="19" t="s">
        <v>39</v>
      </c>
      <c r="C20" s="45">
        <f t="shared" si="3"/>
        <v>90</v>
      </c>
      <c r="D20" s="20"/>
      <c r="E20" s="21"/>
      <c r="F20" s="22"/>
      <c r="G20" s="22"/>
      <c r="H20" s="23">
        <v>36000</v>
      </c>
      <c r="I20" s="23"/>
      <c r="J20" s="23"/>
      <c r="K20" s="23"/>
      <c r="L20" s="24">
        <v>-36000</v>
      </c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22</v>
      </c>
      <c r="B21" s="19" t="s">
        <v>25</v>
      </c>
      <c r="C21" s="45">
        <f t="shared" si="3"/>
        <v>91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-11000</v>
      </c>
      <c r="Q21" s="27"/>
      <c r="R21" s="26"/>
      <c r="S21" s="23">
        <v>11000</v>
      </c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3"/>
        <v>92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2879</v>
      </c>
      <c r="T22" s="27">
        <v>-2879</v>
      </c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3"/>
        <v>93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94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37</v>
      </c>
      <c r="B25" s="19" t="s">
        <v>22</v>
      </c>
      <c r="C25" s="45">
        <f t="shared" si="3"/>
        <v>95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25</v>
      </c>
      <c r="C26" s="45">
        <f t="shared" si="3"/>
        <v>96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18"/>
      <c r="B27" s="19"/>
      <c r="C27" s="45">
        <f t="shared" si="3"/>
        <v>97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207"/>
      <c r="B28" s="208"/>
      <c r="C28" s="54"/>
      <c r="D28" s="55">
        <f t="shared" ref="D28:L28" si="4">SUM(D17:D27)</f>
        <v>10000</v>
      </c>
      <c r="E28" s="55">
        <f t="shared" si="4"/>
        <v>-10000</v>
      </c>
      <c r="F28" s="56">
        <f t="shared" si="4"/>
        <v>0</v>
      </c>
      <c r="G28" s="56">
        <f t="shared" si="4"/>
        <v>0</v>
      </c>
      <c r="H28" s="56">
        <f t="shared" si="4"/>
        <v>36000</v>
      </c>
      <c r="I28" s="56">
        <f t="shared" si="4"/>
        <v>0</v>
      </c>
      <c r="J28" s="56">
        <f t="shared" si="4"/>
        <v>0</v>
      </c>
      <c r="K28" s="56">
        <f t="shared" si="4"/>
        <v>0</v>
      </c>
      <c r="L28" s="57">
        <f t="shared" si="4"/>
        <v>-36000</v>
      </c>
      <c r="M28" s="58">
        <f>SUM(M18:M27)</f>
        <v>0</v>
      </c>
      <c r="N28" s="56">
        <f t="shared" ref="N28:V28" si="5">SUM(N17:N27)</f>
        <v>0</v>
      </c>
      <c r="O28" s="55">
        <f t="shared" si="5"/>
        <v>0</v>
      </c>
      <c r="P28" s="56">
        <f t="shared" si="5"/>
        <v>9611.119999999999</v>
      </c>
      <c r="Q28" s="56">
        <f t="shared" si="5"/>
        <v>-20611.12</v>
      </c>
      <c r="R28" s="55">
        <f t="shared" si="5"/>
        <v>0</v>
      </c>
      <c r="S28" s="56">
        <f t="shared" si="5"/>
        <v>13879</v>
      </c>
      <c r="T28" s="56">
        <f t="shared" si="5"/>
        <v>-2879</v>
      </c>
      <c r="U28" s="56">
        <f t="shared" si="5"/>
        <v>0</v>
      </c>
      <c r="V28" s="56">
        <f t="shared" si="5"/>
        <v>0</v>
      </c>
    </row>
    <row r="29" spans="1:22" x14ac:dyDescent="0.25">
      <c r="A29" s="209" t="s">
        <v>42</v>
      </c>
      <c r="B29" s="210"/>
      <c r="C29" s="59">
        <v>230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43</v>
      </c>
      <c r="B30" s="69" t="s">
        <v>44</v>
      </c>
      <c r="C30" s="70">
        <f>C29+1</f>
        <v>231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>
        <v>13830</v>
      </c>
      <c r="T30" s="27"/>
      <c r="U30" s="28"/>
      <c r="V30" s="27"/>
    </row>
    <row r="31" spans="1:22" x14ac:dyDescent="0.25">
      <c r="A31" s="68" t="s">
        <v>45</v>
      </c>
      <c r="B31" s="69" t="s">
        <v>46</v>
      </c>
      <c r="C31" s="70">
        <f t="shared" ref="C31:C47" si="6">C30+1</f>
        <v>232</v>
      </c>
      <c r="D31" s="20">
        <v>188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si="6"/>
        <v>233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70">
        <f t="shared" si="6"/>
        <v>234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70">
        <f t="shared" si="6"/>
        <v>235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0">
        <f t="shared" si="6"/>
        <v>236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0">
        <f t="shared" si="6"/>
        <v>237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6"/>
        <v>238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6"/>
        <v>239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6"/>
        <v>240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6"/>
        <v>241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6"/>
        <v>242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6"/>
        <v>243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6"/>
        <v>244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6"/>
        <v>245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6"/>
        <v>246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 t="s">
        <v>47</v>
      </c>
      <c r="B46" s="69" t="s">
        <v>48</v>
      </c>
      <c r="C46" s="70">
        <f t="shared" si="6"/>
        <v>247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68" t="s">
        <v>47</v>
      </c>
      <c r="B47" s="69" t="s">
        <v>49</v>
      </c>
      <c r="C47" s="70">
        <f t="shared" si="6"/>
        <v>248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71"/>
      <c r="B48" s="72"/>
      <c r="C48" s="70"/>
      <c r="D48" s="73">
        <f t="shared" ref="D48:V48" si="7">SUM(D29:D47)</f>
        <v>188</v>
      </c>
      <c r="E48" s="73">
        <f t="shared" si="7"/>
        <v>0</v>
      </c>
      <c r="F48" s="74">
        <f t="shared" si="7"/>
        <v>0</v>
      </c>
      <c r="G48" s="74">
        <f t="shared" si="7"/>
        <v>0</v>
      </c>
      <c r="H48" s="74">
        <f t="shared" si="7"/>
        <v>0</v>
      </c>
      <c r="I48" s="74">
        <f t="shared" si="7"/>
        <v>0</v>
      </c>
      <c r="J48" s="74">
        <f t="shared" si="7"/>
        <v>0</v>
      </c>
      <c r="K48" s="74">
        <f t="shared" si="7"/>
        <v>0</v>
      </c>
      <c r="L48" s="75">
        <f t="shared" si="7"/>
        <v>0</v>
      </c>
      <c r="M48" s="76">
        <f>SUM(M30:M47)</f>
        <v>0</v>
      </c>
      <c r="N48" s="74">
        <f t="shared" si="7"/>
        <v>0</v>
      </c>
      <c r="O48" s="73">
        <f t="shared" si="7"/>
        <v>0</v>
      </c>
      <c r="P48" s="74">
        <f t="shared" si="7"/>
        <v>0</v>
      </c>
      <c r="Q48" s="74">
        <f t="shared" si="7"/>
        <v>0</v>
      </c>
      <c r="R48" s="73">
        <f t="shared" si="7"/>
        <v>0</v>
      </c>
      <c r="S48" s="74">
        <f t="shared" si="7"/>
        <v>13830</v>
      </c>
      <c r="T48" s="74">
        <f t="shared" si="7"/>
        <v>0</v>
      </c>
      <c r="U48" s="74">
        <f t="shared" si="7"/>
        <v>0</v>
      </c>
      <c r="V48" s="74">
        <f t="shared" si="7"/>
        <v>0</v>
      </c>
    </row>
    <row r="49" spans="1:22" ht="15.75" thickBot="1" x14ac:dyDescent="0.3">
      <c r="A49" s="77" t="s">
        <v>50</v>
      </c>
      <c r="B49" s="78">
        <f>D49+E49+F49*5+G49*3.5+O49+R49</f>
        <v>15264.61</v>
      </c>
      <c r="C49" s="79" t="s">
        <v>51</v>
      </c>
      <c r="D49" s="80">
        <f t="shared" ref="D49:V49" si="8">D16+D28-D48</f>
        <v>9812</v>
      </c>
      <c r="E49" s="80">
        <f t="shared" si="8"/>
        <v>3915</v>
      </c>
      <c r="F49" s="81">
        <f t="shared" si="8"/>
        <v>307.52200000000005</v>
      </c>
      <c r="G49" s="81">
        <f t="shared" si="8"/>
        <v>0</v>
      </c>
      <c r="H49" s="81">
        <f t="shared" si="8"/>
        <v>28129.899999999907</v>
      </c>
      <c r="I49" s="81">
        <f t="shared" si="8"/>
        <v>37908.614999999998</v>
      </c>
      <c r="J49" s="81">
        <f t="shared" si="8"/>
        <v>271.06999999999721</v>
      </c>
      <c r="K49" s="81">
        <f t="shared" si="8"/>
        <v>1</v>
      </c>
      <c r="L49" s="82">
        <f t="shared" si="8"/>
        <v>79.500000000014552</v>
      </c>
      <c r="M49" s="12">
        <f t="shared" si="8"/>
        <v>70000</v>
      </c>
      <c r="N49" s="81">
        <f t="shared" si="8"/>
        <v>12072</v>
      </c>
      <c r="O49" s="80">
        <f t="shared" si="8"/>
        <v>0</v>
      </c>
      <c r="P49" s="81">
        <f t="shared" si="8"/>
        <v>9611.1299999998046</v>
      </c>
      <c r="Q49" s="81">
        <f t="shared" si="8"/>
        <v>0</v>
      </c>
      <c r="R49" s="80">
        <f t="shared" si="8"/>
        <v>0</v>
      </c>
      <c r="S49" s="81">
        <f t="shared" si="8"/>
        <v>-2190.0699999999924</v>
      </c>
      <c r="T49" s="81">
        <f t="shared" si="8"/>
        <v>0</v>
      </c>
      <c r="U49" s="81">
        <f t="shared" si="8"/>
        <v>350000</v>
      </c>
      <c r="V49" s="81">
        <f t="shared" si="8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4316D-EEF8-4D92-8A75-903D2D863DD7}">
  <dimension ref="A1:V50"/>
  <sheetViews>
    <sheetView rightToLeft="1" workbookViewId="0">
      <selection activeCell="E16" sqref="E16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3"/>
    <col min="6" max="7" width="9" style="84"/>
    <col min="8" max="8" width="9.4257812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2</v>
      </c>
      <c r="B1" s="2">
        <f>'[1]1'!B1</f>
        <v>3</v>
      </c>
      <c r="C1" s="3"/>
      <c r="D1" s="227" t="s">
        <v>0</v>
      </c>
      <c r="E1" s="228"/>
      <c r="F1" s="228"/>
      <c r="G1" s="228"/>
      <c r="H1" s="228"/>
      <c r="I1" s="228"/>
      <c r="J1" s="228"/>
      <c r="K1" s="228"/>
      <c r="L1" s="228"/>
      <c r="M1" s="228"/>
      <c r="N1" s="229"/>
      <c r="O1" s="214" t="s">
        <v>1</v>
      </c>
      <c r="P1" s="212"/>
      <c r="Q1" s="215"/>
      <c r="R1" s="214" t="s">
        <v>2</v>
      </c>
      <c r="S1" s="212"/>
      <c r="T1" s="215"/>
      <c r="U1" s="4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23" t="s">
        <v>6</v>
      </c>
      <c r="I2" s="224"/>
      <c r="J2" s="224"/>
      <c r="K2" s="224"/>
      <c r="L2" s="224"/>
      <c r="M2" s="224"/>
      <c r="N2" s="225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192</v>
      </c>
      <c r="D4" s="16">
        <f>'[1]1'!D49</f>
        <v>9812</v>
      </c>
      <c r="E4" s="17">
        <f>'[1]1'!E49</f>
        <v>3915</v>
      </c>
      <c r="F4" s="12">
        <f>'[1]1'!F49</f>
        <v>307.52200000000005</v>
      </c>
      <c r="G4" s="12">
        <f>'[1]1'!G49</f>
        <v>0</v>
      </c>
      <c r="H4" s="12">
        <f>'[1]1'!H49</f>
        <v>28129.899999999907</v>
      </c>
      <c r="I4" s="12">
        <f>'[1]1'!I49</f>
        <v>37908.614999999998</v>
      </c>
      <c r="J4" s="12">
        <f>'[1]1'!J49</f>
        <v>271.06999999999721</v>
      </c>
      <c r="K4" s="12">
        <f>'[1]1'!K49</f>
        <v>1</v>
      </c>
      <c r="L4" s="8">
        <f>'[1]1'!L49</f>
        <v>79.500000000014552</v>
      </c>
      <c r="M4" s="12">
        <f>'[1]1'!M49</f>
        <v>70000</v>
      </c>
      <c r="N4" s="10">
        <f>'[1]1'!N49</f>
        <v>12072</v>
      </c>
      <c r="O4" s="11">
        <f>'[1]1'!O49</f>
        <v>0</v>
      </c>
      <c r="P4" s="12">
        <f>'[1]1'!P49</f>
        <v>9611.1299999998046</v>
      </c>
      <c r="Q4" s="13">
        <f>'[1]1'!Q49</f>
        <v>0</v>
      </c>
      <c r="R4" s="11">
        <f>'[1]1'!R49</f>
        <v>0</v>
      </c>
      <c r="S4" s="12">
        <f>'[1]1'!S49</f>
        <v>-2190.0699999999924</v>
      </c>
      <c r="T4" s="13">
        <f>'[1]1'!T49</f>
        <v>0</v>
      </c>
      <c r="U4" s="14">
        <f>'[1]1'!U49</f>
        <v>350000</v>
      </c>
      <c r="V4" s="13">
        <f>'[1]1'!V49</f>
        <v>20738.360000000022</v>
      </c>
    </row>
    <row r="5" spans="1:22" x14ac:dyDescent="0.25">
      <c r="A5" s="18"/>
      <c r="B5" s="19" t="s">
        <v>32</v>
      </c>
      <c r="C5" s="6">
        <f>C4+1</f>
        <v>193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6380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194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2230</v>
      </c>
      <c r="S6" s="23"/>
      <c r="T6" s="27"/>
      <c r="U6" s="28"/>
      <c r="V6" s="27"/>
    </row>
    <row r="7" spans="1:22" x14ac:dyDescent="0.25">
      <c r="A7" s="18" t="s">
        <v>54</v>
      </c>
      <c r="B7" s="19" t="s">
        <v>55</v>
      </c>
      <c r="C7" s="6">
        <f t="shared" si="0"/>
        <v>195</v>
      </c>
      <c r="D7" s="20"/>
      <c r="E7" s="21"/>
      <c r="F7" s="22"/>
      <c r="G7" s="22"/>
      <c r="H7" s="23">
        <v>750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197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8"/>
      <c r="B10" s="19"/>
      <c r="C10" s="6">
        <f t="shared" si="0"/>
        <v>198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68"/>
      <c r="B11" s="19"/>
      <c r="C11" s="6">
        <f t="shared" si="0"/>
        <v>199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19" t="s">
        <v>32</v>
      </c>
      <c r="C12" s="6">
        <f t="shared" si="0"/>
        <v>200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19" t="s">
        <v>34</v>
      </c>
      <c r="C13" s="6">
        <f t="shared" si="0"/>
        <v>201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85"/>
      <c r="C15" s="6">
        <f t="shared" si="0"/>
        <v>203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5"/>
      <c r="B16" s="206"/>
      <c r="C16" s="6"/>
      <c r="D16" s="38">
        <f t="shared" ref="D16:V16" si="1">SUM(D4:D15)</f>
        <v>9812</v>
      </c>
      <c r="E16" s="39">
        <f t="shared" si="1"/>
        <v>3915</v>
      </c>
      <c r="F16" s="40">
        <f t="shared" si="1"/>
        <v>307.52200000000005</v>
      </c>
      <c r="G16" s="40">
        <f t="shared" si="1"/>
        <v>0</v>
      </c>
      <c r="H16" s="40">
        <f t="shared" si="1"/>
        <v>28879.899999999907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43">
        <f t="shared" si="1"/>
        <v>12072</v>
      </c>
      <c r="O16" s="39">
        <f t="shared" si="1"/>
        <v>6380</v>
      </c>
      <c r="P16" s="40">
        <f t="shared" si="1"/>
        <v>9611.1299999998046</v>
      </c>
      <c r="Q16" s="40">
        <f t="shared" si="1"/>
        <v>0</v>
      </c>
      <c r="R16" s="39">
        <f t="shared" si="1"/>
        <v>2230</v>
      </c>
      <c r="S16" s="40">
        <f t="shared" si="1"/>
        <v>-2190.0699999999924</v>
      </c>
      <c r="T16" s="40">
        <f t="shared" si="1"/>
        <v>0</v>
      </c>
      <c r="U16" s="40">
        <f t="shared" si="1"/>
        <v>350000</v>
      </c>
      <c r="V16" s="40">
        <f t="shared" si="1"/>
        <v>20738.360000000022</v>
      </c>
    </row>
    <row r="17" spans="1:22" x14ac:dyDescent="0.25">
      <c r="A17" s="44" t="s">
        <v>35</v>
      </c>
      <c r="B17" s="44" t="s">
        <v>36</v>
      </c>
      <c r="C17" s="45">
        <v>93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56</v>
      </c>
      <c r="B18" s="19" t="s">
        <v>57</v>
      </c>
      <c r="C18" s="45">
        <f>C17+1</f>
        <v>94</v>
      </c>
      <c r="D18" s="20"/>
      <c r="E18" s="21"/>
      <c r="F18" s="22"/>
      <c r="G18" s="22"/>
      <c r="H18" s="23">
        <v>-20000</v>
      </c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>
        <v>20000</v>
      </c>
      <c r="T18" s="27"/>
      <c r="U18" s="28"/>
      <c r="V18" s="27"/>
    </row>
    <row r="19" spans="1:22" x14ac:dyDescent="0.25">
      <c r="A19" s="18"/>
      <c r="B19" s="19"/>
      <c r="C19" s="45">
        <f t="shared" ref="C19:C27" si="2">C18+1</f>
        <v>95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45">
        <f t="shared" si="2"/>
        <v>96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85"/>
      <c r="C21" s="45">
        <f t="shared" si="2"/>
        <v>97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68"/>
      <c r="B22" s="85"/>
      <c r="C22" s="45">
        <f t="shared" si="2"/>
        <v>98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68"/>
      <c r="B23" s="85"/>
      <c r="C23" s="45">
        <f t="shared" si="2"/>
        <v>99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 t="shared" si="2"/>
        <v>100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2"/>
        <v>101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2"/>
        <v>102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86"/>
      <c r="B27" s="87"/>
      <c r="C27" s="45">
        <f t="shared" si="2"/>
        <v>103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34"/>
      <c r="O27" s="35"/>
      <c r="P27" s="32"/>
      <c r="Q27" s="36"/>
      <c r="R27" s="35"/>
      <c r="S27" s="32"/>
      <c r="T27" s="36"/>
      <c r="U27" s="37"/>
      <c r="V27" s="36"/>
    </row>
    <row r="28" spans="1:22" ht="15.75" thickBot="1" x14ac:dyDescent="0.3">
      <c r="A28" s="207"/>
      <c r="B28" s="208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-20000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6">
        <f t="shared" si="3"/>
        <v>0</v>
      </c>
      <c r="O28" s="55">
        <f t="shared" si="3"/>
        <v>0</v>
      </c>
      <c r="P28" s="56">
        <f t="shared" si="3"/>
        <v>0</v>
      </c>
      <c r="Q28" s="56">
        <f t="shared" si="3"/>
        <v>0</v>
      </c>
      <c r="R28" s="55">
        <f t="shared" si="3"/>
        <v>0</v>
      </c>
      <c r="S28" s="56">
        <f t="shared" si="3"/>
        <v>20000</v>
      </c>
      <c r="T28" s="56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9" t="s">
        <v>42</v>
      </c>
      <c r="B29" s="210"/>
      <c r="C29" s="59">
        <v>232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47</v>
      </c>
      <c r="B30" s="69" t="s">
        <v>48</v>
      </c>
      <c r="C30" s="70">
        <f>C29+1</f>
        <v>233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>
        <v>1395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47</v>
      </c>
      <c r="B31" s="69" t="s">
        <v>49</v>
      </c>
      <c r="C31" s="70">
        <f t="shared" ref="C31:C48" si="4">C30+1</f>
        <v>234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380</v>
      </c>
      <c r="S31" s="23"/>
      <c r="T31" s="27"/>
      <c r="U31" s="28"/>
      <c r="V31" s="27"/>
    </row>
    <row r="32" spans="1:22" x14ac:dyDescent="0.25">
      <c r="A32" s="68" t="s">
        <v>52</v>
      </c>
      <c r="B32" s="69" t="s">
        <v>53</v>
      </c>
      <c r="C32" s="70">
        <f t="shared" si="4"/>
        <v>235</v>
      </c>
      <c r="D32" s="20">
        <v>765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/>
      <c r="B33" s="69"/>
      <c r="C33" s="70">
        <f t="shared" si="4"/>
        <v>236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237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4"/>
        <v>238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4"/>
        <v>239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240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19"/>
      <c r="C38" s="70">
        <f t="shared" si="4"/>
        <v>241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19"/>
      <c r="C39" s="70">
        <f t="shared" si="4"/>
        <v>242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19"/>
      <c r="C40" s="70">
        <f t="shared" si="4"/>
        <v>243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244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/>
      <c r="B42" s="85"/>
      <c r="C42" s="70">
        <f t="shared" si="4"/>
        <v>245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/>
      <c r="B43" s="85"/>
      <c r="C43" s="70">
        <f t="shared" si="4"/>
        <v>246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68"/>
      <c r="B44" s="85"/>
      <c r="C44" s="70">
        <f t="shared" si="4"/>
        <v>247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85"/>
      <c r="C45" s="70">
        <f t="shared" si="4"/>
        <v>248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85"/>
      <c r="C46" s="70">
        <f t="shared" si="4"/>
        <v>249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4"/>
        <v>250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251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1"/>
      <c r="B49" s="72"/>
      <c r="C49" s="70"/>
      <c r="D49" s="73">
        <f t="shared" ref="D49:V49" si="5">SUM(D29:D48)</f>
        <v>765</v>
      </c>
      <c r="E49" s="73">
        <f t="shared" si="5"/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4">
        <f t="shared" si="5"/>
        <v>0</v>
      </c>
      <c r="L49" s="75">
        <f t="shared" si="5"/>
        <v>0</v>
      </c>
      <c r="M49" s="76">
        <f>SUM(M30:M48)</f>
        <v>0</v>
      </c>
      <c r="N49" s="74">
        <f t="shared" si="5"/>
        <v>0</v>
      </c>
      <c r="O49" s="73">
        <f t="shared" si="5"/>
        <v>1395</v>
      </c>
      <c r="P49" s="74">
        <f t="shared" si="5"/>
        <v>0</v>
      </c>
      <c r="Q49" s="74">
        <f t="shared" si="5"/>
        <v>0</v>
      </c>
      <c r="R49" s="73">
        <f t="shared" si="5"/>
        <v>380</v>
      </c>
      <c r="S49" s="74">
        <f t="shared" si="5"/>
        <v>0</v>
      </c>
      <c r="T49" s="74">
        <f t="shared" si="5"/>
        <v>0</v>
      </c>
      <c r="U49" s="74">
        <f t="shared" si="5"/>
        <v>0</v>
      </c>
      <c r="V49" s="74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21334.61</v>
      </c>
      <c r="C50" s="79" t="s">
        <v>51</v>
      </c>
      <c r="D50" s="80">
        <f t="shared" ref="D50:V50" si="6">D16+D28-D49</f>
        <v>9047</v>
      </c>
      <c r="E50" s="80">
        <f t="shared" si="6"/>
        <v>3915</v>
      </c>
      <c r="F50" s="81">
        <f t="shared" si="6"/>
        <v>307.52200000000005</v>
      </c>
      <c r="G50" s="81">
        <f t="shared" si="6"/>
        <v>0</v>
      </c>
      <c r="H50" s="81">
        <f t="shared" si="6"/>
        <v>8879.8999999999069</v>
      </c>
      <c r="I50" s="81">
        <f t="shared" si="6"/>
        <v>37908.614999999998</v>
      </c>
      <c r="J50" s="81">
        <f t="shared" si="6"/>
        <v>271.06999999999721</v>
      </c>
      <c r="K50" s="81">
        <f t="shared" si="6"/>
        <v>1</v>
      </c>
      <c r="L50" s="82">
        <f t="shared" si="6"/>
        <v>79.500000000014552</v>
      </c>
      <c r="M50" s="12">
        <f>M16+M28-M49</f>
        <v>70000</v>
      </c>
      <c r="N50" s="81">
        <f t="shared" si="6"/>
        <v>12072</v>
      </c>
      <c r="O50" s="80">
        <f t="shared" si="6"/>
        <v>4985</v>
      </c>
      <c r="P50" s="81">
        <f t="shared" si="6"/>
        <v>9611.1299999998046</v>
      </c>
      <c r="Q50" s="81">
        <f t="shared" si="6"/>
        <v>0</v>
      </c>
      <c r="R50" s="80">
        <f t="shared" si="6"/>
        <v>1850</v>
      </c>
      <c r="S50" s="81">
        <f t="shared" si="6"/>
        <v>17809.930000000008</v>
      </c>
      <c r="T50" s="81">
        <f t="shared" si="6"/>
        <v>0</v>
      </c>
      <c r="U50" s="81">
        <f t="shared" si="6"/>
        <v>350000</v>
      </c>
      <c r="V50" s="81">
        <f t="shared" si="6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D0E0-70A1-4AB2-B1EC-42A66F86B45C}">
  <dimension ref="A1:V45"/>
  <sheetViews>
    <sheetView rightToLeft="1" workbookViewId="0">
      <selection activeCell="N9" sqref="N9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83"/>
    <col min="6" max="7" width="9" style="84"/>
    <col min="8" max="8" width="9.8554687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3</v>
      </c>
      <c r="B1" s="2">
        <f>'[1]1'!B1</f>
        <v>3</v>
      </c>
      <c r="C1" s="3"/>
      <c r="D1" s="227" t="s">
        <v>0</v>
      </c>
      <c r="E1" s="228"/>
      <c r="F1" s="228"/>
      <c r="G1" s="228"/>
      <c r="H1" s="228"/>
      <c r="I1" s="228"/>
      <c r="J1" s="228"/>
      <c r="K1" s="228"/>
      <c r="L1" s="228"/>
      <c r="M1" s="228"/>
      <c r="N1" s="229"/>
      <c r="O1" s="214" t="s">
        <v>1</v>
      </c>
      <c r="P1" s="212"/>
      <c r="Q1" s="215"/>
      <c r="R1" s="214" t="s">
        <v>2</v>
      </c>
      <c r="S1" s="212"/>
      <c r="T1" s="215"/>
      <c r="U1" s="88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23" t="s">
        <v>6</v>
      </c>
      <c r="I2" s="224"/>
      <c r="J2" s="224"/>
      <c r="K2" s="224"/>
      <c r="L2" s="224"/>
      <c r="M2" s="224"/>
      <c r="N2" s="225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6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10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89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195</v>
      </c>
      <c r="D4" s="16">
        <f>'[1]2'!D50</f>
        <v>9047</v>
      </c>
      <c r="E4" s="16">
        <f>'[1]2'!E50</f>
        <v>3915</v>
      </c>
      <c r="F4" s="89">
        <f>'[1]2'!F50</f>
        <v>307.52200000000005</v>
      </c>
      <c r="G4" s="89">
        <f>'[1]2'!G50</f>
        <v>0</v>
      </c>
      <c r="H4" s="89">
        <f>'[1]2'!H50</f>
        <v>8879.8999999999069</v>
      </c>
      <c r="I4" s="89">
        <f>'[1]2'!I50</f>
        <v>37908.614999999998</v>
      </c>
      <c r="J4" s="89">
        <f>'[1]2'!J50</f>
        <v>271.06999999999721</v>
      </c>
      <c r="K4" s="89">
        <f>'[1]2'!K50</f>
        <v>1</v>
      </c>
      <c r="L4" s="9">
        <f>'[1]2'!L50</f>
        <v>79.500000000014552</v>
      </c>
      <c r="M4" s="12">
        <f>'[1]2'!M50</f>
        <v>70000</v>
      </c>
      <c r="N4" s="10">
        <f>'[1]2'!N50</f>
        <v>12072</v>
      </c>
      <c r="O4" s="11">
        <f>'[1]2'!O50</f>
        <v>4985</v>
      </c>
      <c r="P4" s="89">
        <f>'[1]2'!P50</f>
        <v>9611.1299999998046</v>
      </c>
      <c r="Q4" s="10">
        <f>'[1]2'!Q50</f>
        <v>0</v>
      </c>
      <c r="R4" s="11">
        <f>'[1]2'!R50</f>
        <v>1850</v>
      </c>
      <c r="S4" s="89">
        <f>'[1]2'!S50</f>
        <v>17809.930000000008</v>
      </c>
      <c r="T4" s="10">
        <f>'[1]2'!T50</f>
        <v>0</v>
      </c>
      <c r="U4" s="89">
        <f>'[1]2'!U50</f>
        <v>350000</v>
      </c>
      <c r="V4" s="89">
        <f>'[1]2'!V50</f>
        <v>20738.360000000022</v>
      </c>
    </row>
    <row r="5" spans="1:22" x14ac:dyDescent="0.25">
      <c r="A5" s="18" t="s">
        <v>58</v>
      </c>
      <c r="B5" s="19" t="s">
        <v>59</v>
      </c>
      <c r="C5" s="6">
        <f>C4+1</f>
        <v>196</v>
      </c>
      <c r="D5" s="20"/>
      <c r="E5" s="20">
        <v>2600</v>
      </c>
      <c r="F5" s="90"/>
      <c r="G5" s="90"/>
      <c r="H5" s="91"/>
      <c r="I5" s="91"/>
      <c r="J5" s="91"/>
      <c r="K5" s="91"/>
      <c r="L5" s="25"/>
      <c r="M5" s="23"/>
      <c r="N5" s="92"/>
      <c r="O5" s="26"/>
      <c r="P5" s="91"/>
      <c r="Q5" s="92"/>
      <c r="R5" s="26"/>
      <c r="S5" s="91"/>
      <c r="T5" s="92"/>
      <c r="U5" s="91"/>
      <c r="V5" s="25"/>
    </row>
    <row r="6" spans="1:22" x14ac:dyDescent="0.25">
      <c r="A6" s="18"/>
      <c r="B6" s="19"/>
      <c r="C6" s="6">
        <f t="shared" ref="C6:C15" si="0">C5+1</f>
        <v>197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92"/>
      <c r="O6" s="26"/>
      <c r="P6" s="23"/>
      <c r="Q6" s="27"/>
      <c r="R6" s="26"/>
      <c r="S6" s="23"/>
      <c r="T6" s="27"/>
      <c r="U6" s="91"/>
      <c r="V6" s="27"/>
    </row>
    <row r="7" spans="1:22" x14ac:dyDescent="0.25">
      <c r="A7" s="18"/>
      <c r="B7" s="19"/>
      <c r="C7" s="6">
        <f t="shared" si="0"/>
        <v>198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92"/>
      <c r="O7" s="26"/>
      <c r="P7" s="23"/>
      <c r="Q7" s="27"/>
      <c r="R7" s="26"/>
      <c r="S7" s="23"/>
      <c r="T7" s="27"/>
      <c r="U7" s="91"/>
      <c r="V7" s="27"/>
    </row>
    <row r="8" spans="1:22" x14ac:dyDescent="0.25">
      <c r="A8" s="18"/>
      <c r="B8" s="19"/>
      <c r="C8" s="6">
        <f t="shared" si="0"/>
        <v>199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92"/>
      <c r="O8" s="26"/>
      <c r="P8" s="23"/>
      <c r="Q8" s="27"/>
      <c r="R8" s="26"/>
      <c r="S8" s="23"/>
      <c r="T8" s="27"/>
      <c r="U8" s="91"/>
      <c r="V8" s="27"/>
    </row>
    <row r="9" spans="1:22" x14ac:dyDescent="0.25">
      <c r="A9" s="18"/>
      <c r="B9" s="19"/>
      <c r="C9" s="6">
        <f t="shared" si="0"/>
        <v>200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92"/>
      <c r="O9" s="26"/>
      <c r="P9" s="23"/>
      <c r="Q9" s="27"/>
      <c r="R9" s="26"/>
      <c r="S9" s="23"/>
      <c r="T9" s="27"/>
      <c r="U9" s="91"/>
      <c r="V9" s="27"/>
    </row>
    <row r="10" spans="1:22" x14ac:dyDescent="0.25">
      <c r="A10" s="18"/>
      <c r="B10" s="85"/>
      <c r="C10" s="6">
        <f t="shared" si="0"/>
        <v>201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92"/>
      <c r="O10" s="26"/>
      <c r="P10" s="23"/>
      <c r="Q10" s="27"/>
      <c r="R10" s="26"/>
      <c r="S10" s="23"/>
      <c r="T10" s="27"/>
      <c r="U10" s="91"/>
      <c r="V10" s="27"/>
    </row>
    <row r="11" spans="1:22" x14ac:dyDescent="0.25">
      <c r="A11" s="18"/>
      <c r="B11" s="85"/>
      <c r="C11" s="6">
        <f t="shared" si="0"/>
        <v>202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92"/>
      <c r="O11" s="26"/>
      <c r="P11" s="23"/>
      <c r="Q11" s="27"/>
      <c r="R11" s="26"/>
      <c r="S11" s="23"/>
      <c r="T11" s="27"/>
      <c r="U11" s="91"/>
      <c r="V11" s="27"/>
    </row>
    <row r="12" spans="1:22" x14ac:dyDescent="0.25">
      <c r="A12" s="18"/>
      <c r="B12" s="85"/>
      <c r="C12" s="6">
        <f t="shared" si="0"/>
        <v>203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92"/>
      <c r="O12" s="26"/>
      <c r="P12" s="23"/>
      <c r="Q12" s="27"/>
      <c r="R12" s="26"/>
      <c r="S12" s="23"/>
      <c r="T12" s="27"/>
      <c r="U12" s="91"/>
      <c r="V12" s="27"/>
    </row>
    <row r="13" spans="1:22" x14ac:dyDescent="0.25">
      <c r="A13" s="18"/>
      <c r="B13" s="85"/>
      <c r="C13" s="6">
        <f t="shared" si="0"/>
        <v>204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92"/>
      <c r="O13" s="26"/>
      <c r="P13" s="23"/>
      <c r="Q13" s="27"/>
      <c r="R13" s="26"/>
      <c r="S13" s="23"/>
      <c r="T13" s="27"/>
      <c r="U13" s="91"/>
      <c r="V13" s="27"/>
    </row>
    <row r="14" spans="1:22" x14ac:dyDescent="0.25">
      <c r="A14" s="18"/>
      <c r="B14" s="19" t="s">
        <v>32</v>
      </c>
      <c r="C14" s="6">
        <f t="shared" si="0"/>
        <v>205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92"/>
      <c r="O14" s="26"/>
      <c r="P14" s="23"/>
      <c r="Q14" s="27"/>
      <c r="R14" s="26"/>
      <c r="S14" s="23"/>
      <c r="T14" s="27"/>
      <c r="U14" s="91"/>
      <c r="V14" s="27"/>
    </row>
    <row r="15" spans="1:22" ht="15.75" thickBot="1" x14ac:dyDescent="0.3">
      <c r="A15" s="18"/>
      <c r="B15" s="19" t="s">
        <v>34</v>
      </c>
      <c r="C15" s="6">
        <f t="shared" si="0"/>
        <v>206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93"/>
      <c r="O15" s="35"/>
      <c r="P15" s="32"/>
      <c r="Q15" s="36"/>
      <c r="R15" s="35"/>
      <c r="S15" s="32"/>
      <c r="T15" s="36"/>
      <c r="U15" s="94"/>
      <c r="V15" s="36"/>
    </row>
    <row r="16" spans="1:22" ht="15.75" thickBot="1" x14ac:dyDescent="0.3">
      <c r="A16" s="205"/>
      <c r="B16" s="206"/>
      <c r="C16" s="6"/>
      <c r="D16" s="38">
        <f t="shared" ref="D16:V16" si="1">SUM(D4:D15)</f>
        <v>9047</v>
      </c>
      <c r="E16" s="39">
        <f t="shared" si="1"/>
        <v>6515</v>
      </c>
      <c r="F16" s="40">
        <f t="shared" si="1"/>
        <v>307.52200000000005</v>
      </c>
      <c r="G16" s="40">
        <f t="shared" si="1"/>
        <v>0</v>
      </c>
      <c r="H16" s="40">
        <f t="shared" si="1"/>
        <v>8879.8999999999069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95">
        <f t="shared" si="1"/>
        <v>12072</v>
      </c>
      <c r="O16" s="39">
        <f t="shared" si="1"/>
        <v>4985</v>
      </c>
      <c r="P16" s="40">
        <f t="shared" si="1"/>
        <v>9611.1299999998046</v>
      </c>
      <c r="Q16" s="96">
        <f t="shared" si="1"/>
        <v>0</v>
      </c>
      <c r="R16" s="39">
        <f t="shared" si="1"/>
        <v>1850</v>
      </c>
      <c r="S16" s="40">
        <f t="shared" si="1"/>
        <v>17809.930000000008</v>
      </c>
      <c r="T16" s="96">
        <f t="shared" si="1"/>
        <v>0</v>
      </c>
      <c r="U16" s="97">
        <f t="shared" si="1"/>
        <v>350000</v>
      </c>
      <c r="V16" s="40">
        <f t="shared" si="1"/>
        <v>20738.360000000022</v>
      </c>
    </row>
    <row r="17" spans="1:22" x14ac:dyDescent="0.25">
      <c r="A17" s="44" t="s">
        <v>60</v>
      </c>
      <c r="B17" s="44" t="s">
        <v>36</v>
      </c>
      <c r="C17" s="45">
        <v>94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98"/>
      <c r="O17" s="51"/>
      <c r="P17" s="48"/>
      <c r="Q17" s="52"/>
      <c r="R17" s="51"/>
      <c r="S17" s="48"/>
      <c r="T17" s="52"/>
      <c r="U17" s="99"/>
      <c r="V17" s="52"/>
    </row>
    <row r="18" spans="1:22" x14ac:dyDescent="0.25">
      <c r="A18" s="18"/>
      <c r="B18" s="19"/>
      <c r="C18" s="45">
        <f>C17+1</f>
        <v>95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92"/>
      <c r="O18" s="26"/>
      <c r="P18" s="23"/>
      <c r="Q18" s="27"/>
      <c r="R18" s="26"/>
      <c r="S18" s="23"/>
      <c r="T18" s="27"/>
      <c r="U18" s="91"/>
      <c r="V18" s="27"/>
    </row>
    <row r="19" spans="1:22" x14ac:dyDescent="0.25">
      <c r="A19" s="18"/>
      <c r="B19" s="19"/>
      <c r="C19" s="45">
        <f t="shared" ref="C19:C27" si="2">C18+1</f>
        <v>96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92"/>
      <c r="O19" s="26"/>
      <c r="P19" s="23"/>
      <c r="Q19" s="27"/>
      <c r="R19" s="26"/>
      <c r="S19" s="23"/>
      <c r="T19" s="27"/>
      <c r="U19" s="91"/>
      <c r="V19" s="27"/>
    </row>
    <row r="20" spans="1:22" x14ac:dyDescent="0.25">
      <c r="A20" s="18"/>
      <c r="B20" s="19"/>
      <c r="C20" s="45">
        <f t="shared" si="2"/>
        <v>97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92"/>
      <c r="O20" s="26"/>
      <c r="P20" s="23"/>
      <c r="Q20" s="27"/>
      <c r="R20" s="26"/>
      <c r="S20" s="23"/>
      <c r="T20" s="27"/>
      <c r="U20" s="91"/>
      <c r="V20" s="27"/>
    </row>
    <row r="21" spans="1:22" x14ac:dyDescent="0.25">
      <c r="A21" s="18" t="s">
        <v>41</v>
      </c>
      <c r="B21" s="19" t="s">
        <v>56</v>
      </c>
      <c r="C21" s="45">
        <f t="shared" si="2"/>
        <v>98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92"/>
      <c r="O21" s="26"/>
      <c r="P21" s="23"/>
      <c r="Q21" s="27"/>
      <c r="R21" s="26"/>
      <c r="S21" s="23"/>
      <c r="T21" s="27"/>
      <c r="U21" s="91"/>
      <c r="V21" s="27"/>
    </row>
    <row r="22" spans="1:22" x14ac:dyDescent="0.25">
      <c r="A22" s="18" t="s">
        <v>41</v>
      </c>
      <c r="B22" s="19" t="s">
        <v>56</v>
      </c>
      <c r="C22" s="45">
        <f t="shared" si="2"/>
        <v>99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92"/>
      <c r="O22" s="26"/>
      <c r="P22" s="23"/>
      <c r="Q22" s="27"/>
      <c r="R22" s="26"/>
      <c r="S22" s="23"/>
      <c r="T22" s="27"/>
      <c r="U22" s="91"/>
      <c r="V22" s="27"/>
    </row>
    <row r="23" spans="1:22" x14ac:dyDescent="0.25">
      <c r="A23" s="18" t="s">
        <v>41</v>
      </c>
      <c r="B23" s="19" t="s">
        <v>56</v>
      </c>
      <c r="C23" s="45">
        <f t="shared" si="2"/>
        <v>100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92"/>
      <c r="O23" s="26"/>
      <c r="P23" s="23"/>
      <c r="Q23" s="27"/>
      <c r="R23" s="26"/>
      <c r="S23" s="23"/>
      <c r="T23" s="27"/>
      <c r="U23" s="91"/>
      <c r="V23" s="27"/>
    </row>
    <row r="24" spans="1:22" x14ac:dyDescent="0.25">
      <c r="A24" s="18" t="s">
        <v>37</v>
      </c>
      <c r="B24" s="19" t="s">
        <v>22</v>
      </c>
      <c r="C24" s="45">
        <f t="shared" si="2"/>
        <v>101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92"/>
      <c r="O24" s="26"/>
      <c r="P24" s="23"/>
      <c r="Q24" s="27"/>
      <c r="R24" s="26"/>
      <c r="S24" s="23"/>
      <c r="T24" s="27"/>
      <c r="U24" s="91"/>
      <c r="V24" s="27"/>
    </row>
    <row r="25" spans="1:22" x14ac:dyDescent="0.25">
      <c r="A25" s="18" t="s">
        <v>40</v>
      </c>
      <c r="B25" s="19" t="s">
        <v>25</v>
      </c>
      <c r="C25" s="45">
        <f t="shared" si="2"/>
        <v>102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92"/>
      <c r="O25" s="26"/>
      <c r="P25" s="23"/>
      <c r="Q25" s="27"/>
      <c r="R25" s="26"/>
      <c r="S25" s="23"/>
      <c r="T25" s="27"/>
      <c r="U25" s="91"/>
      <c r="V25" s="27"/>
    </row>
    <row r="26" spans="1:22" x14ac:dyDescent="0.25">
      <c r="A26" s="18"/>
      <c r="B26" s="19"/>
      <c r="C26" s="45">
        <f t="shared" si="2"/>
        <v>103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92"/>
      <c r="O26" s="26"/>
      <c r="P26" s="23"/>
      <c r="Q26" s="27"/>
      <c r="R26" s="26"/>
      <c r="S26" s="23"/>
      <c r="T26" s="27"/>
      <c r="U26" s="91"/>
      <c r="V26" s="27"/>
    </row>
    <row r="27" spans="1:22" ht="15.75" thickBot="1" x14ac:dyDescent="0.3">
      <c r="A27" s="100"/>
      <c r="B27" s="101"/>
      <c r="C27" s="45">
        <f t="shared" si="2"/>
        <v>104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93"/>
      <c r="O27" s="35"/>
      <c r="P27" s="32"/>
      <c r="Q27" s="36"/>
      <c r="R27" s="35"/>
      <c r="S27" s="32"/>
      <c r="T27" s="36"/>
      <c r="U27" s="94"/>
      <c r="V27" s="36"/>
    </row>
    <row r="28" spans="1:22" ht="15.75" thickBot="1" x14ac:dyDescent="0.3">
      <c r="A28" s="207"/>
      <c r="B28" s="208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7">
        <f t="shared" si="3"/>
        <v>0</v>
      </c>
      <c r="O28" s="102">
        <f t="shared" si="3"/>
        <v>0</v>
      </c>
      <c r="P28" s="56">
        <f t="shared" si="3"/>
        <v>0</v>
      </c>
      <c r="Q28" s="103">
        <f t="shared" si="3"/>
        <v>0</v>
      </c>
      <c r="R28" s="102">
        <f t="shared" si="3"/>
        <v>0</v>
      </c>
      <c r="S28" s="56">
        <f t="shared" si="3"/>
        <v>0</v>
      </c>
      <c r="T28" s="103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9" t="s">
        <v>42</v>
      </c>
      <c r="B29" s="210"/>
      <c r="C29" s="59">
        <v>235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104"/>
      <c r="O29" s="65"/>
      <c r="P29" s="62"/>
      <c r="Q29" s="66"/>
      <c r="R29" s="65"/>
      <c r="S29" s="62"/>
      <c r="T29" s="66"/>
      <c r="U29" s="105"/>
      <c r="V29" s="66"/>
    </row>
    <row r="30" spans="1:22" x14ac:dyDescent="0.25">
      <c r="A30" s="18" t="s">
        <v>45</v>
      </c>
      <c r="B30" s="69" t="s">
        <v>61</v>
      </c>
      <c r="C30" s="70">
        <f>C29+1</f>
        <v>236</v>
      </c>
      <c r="D30" s="20">
        <v>200</v>
      </c>
      <c r="E30" s="21"/>
      <c r="F30" s="22"/>
      <c r="G30" s="22"/>
      <c r="H30" s="23"/>
      <c r="I30" s="23"/>
      <c r="J30" s="23"/>
      <c r="K30" s="23"/>
      <c r="L30" s="24"/>
      <c r="M30" s="23"/>
      <c r="N30" s="92"/>
      <c r="O30" s="26"/>
      <c r="P30" s="23"/>
      <c r="Q30" s="27"/>
      <c r="R30" s="26"/>
      <c r="S30" s="23"/>
      <c r="T30" s="27"/>
      <c r="U30" s="91"/>
      <c r="V30" s="27"/>
    </row>
    <row r="31" spans="1:22" x14ac:dyDescent="0.25">
      <c r="A31" s="18" t="s">
        <v>45</v>
      </c>
      <c r="B31" s="69" t="s">
        <v>62</v>
      </c>
      <c r="C31" s="70">
        <f t="shared" ref="C31:C43" si="4">C30+1</f>
        <v>237</v>
      </c>
      <c r="D31" s="20">
        <v>200</v>
      </c>
      <c r="E31" s="21"/>
      <c r="F31" s="22"/>
      <c r="G31" s="22"/>
      <c r="H31" s="23"/>
      <c r="I31" s="23"/>
      <c r="J31" s="23"/>
      <c r="K31" s="23"/>
      <c r="L31" s="24"/>
      <c r="M31" s="23"/>
      <c r="N31" s="92"/>
      <c r="O31" s="26"/>
      <c r="P31" s="23"/>
      <c r="Q31" s="27"/>
      <c r="R31" s="26"/>
      <c r="S31" s="23"/>
      <c r="T31" s="27"/>
      <c r="U31" s="91"/>
      <c r="V31" s="27"/>
    </row>
    <row r="32" spans="1:22" x14ac:dyDescent="0.25">
      <c r="A32" s="18"/>
      <c r="B32" s="69"/>
      <c r="C32" s="70">
        <f t="shared" si="4"/>
        <v>238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92"/>
      <c r="O32" s="26"/>
      <c r="P32" s="23"/>
      <c r="Q32" s="27"/>
      <c r="R32" s="26"/>
      <c r="S32" s="23"/>
      <c r="T32" s="27"/>
      <c r="U32" s="91"/>
      <c r="V32" s="27"/>
    </row>
    <row r="33" spans="1:22" x14ac:dyDescent="0.25">
      <c r="A33" s="18"/>
      <c r="B33" s="69"/>
      <c r="C33" s="70">
        <f t="shared" si="4"/>
        <v>239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92"/>
      <c r="O33" s="26"/>
      <c r="P33" s="23"/>
      <c r="Q33" s="27"/>
      <c r="R33" s="26"/>
      <c r="S33" s="23"/>
      <c r="T33" s="27"/>
      <c r="U33" s="91"/>
      <c r="V33" s="27"/>
    </row>
    <row r="34" spans="1:22" x14ac:dyDescent="0.25">
      <c r="A34" s="18"/>
      <c r="B34" s="69"/>
      <c r="C34" s="70">
        <f t="shared" si="4"/>
        <v>240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92"/>
      <c r="O34" s="26"/>
      <c r="P34" s="23"/>
      <c r="Q34" s="27"/>
      <c r="R34" s="26"/>
      <c r="S34" s="23"/>
      <c r="T34" s="27"/>
      <c r="U34" s="91"/>
      <c r="V34" s="27"/>
    </row>
    <row r="35" spans="1:22" x14ac:dyDescent="0.25">
      <c r="A35" s="18"/>
      <c r="B35" s="69"/>
      <c r="C35" s="70">
        <f t="shared" si="4"/>
        <v>241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92"/>
      <c r="O35" s="26"/>
      <c r="P35" s="23"/>
      <c r="Q35" s="27"/>
      <c r="R35" s="26"/>
      <c r="S35" s="23"/>
      <c r="T35" s="27"/>
      <c r="U35" s="91"/>
      <c r="V35" s="27"/>
    </row>
    <row r="36" spans="1:22" x14ac:dyDescent="0.25">
      <c r="A36" s="18"/>
      <c r="B36" s="69"/>
      <c r="C36" s="70">
        <f t="shared" si="4"/>
        <v>242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92"/>
      <c r="O36" s="26"/>
      <c r="P36" s="23"/>
      <c r="Q36" s="27"/>
      <c r="R36" s="26"/>
      <c r="S36" s="23"/>
      <c r="T36" s="27"/>
      <c r="U36" s="91"/>
      <c r="V36" s="27"/>
    </row>
    <row r="37" spans="1:22" x14ac:dyDescent="0.25">
      <c r="A37" s="18"/>
      <c r="B37" s="69"/>
      <c r="C37" s="70">
        <f t="shared" si="4"/>
        <v>243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92"/>
      <c r="O37" s="26"/>
      <c r="P37" s="23"/>
      <c r="Q37" s="27"/>
      <c r="R37" s="26"/>
      <c r="S37" s="23"/>
      <c r="T37" s="27"/>
      <c r="U37" s="91"/>
      <c r="V37" s="27"/>
    </row>
    <row r="38" spans="1:22" x14ac:dyDescent="0.25">
      <c r="A38" s="18"/>
      <c r="B38" s="69"/>
      <c r="C38" s="70">
        <f t="shared" si="4"/>
        <v>244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92"/>
      <c r="O38" s="26"/>
      <c r="P38" s="23"/>
      <c r="Q38" s="27"/>
      <c r="R38" s="26"/>
      <c r="S38" s="23"/>
      <c r="T38" s="27"/>
      <c r="U38" s="91"/>
      <c r="V38" s="27"/>
    </row>
    <row r="39" spans="1:22" x14ac:dyDescent="0.25">
      <c r="A39" s="18"/>
      <c r="B39" s="69"/>
      <c r="C39" s="70">
        <f t="shared" si="4"/>
        <v>245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92"/>
      <c r="O39" s="26"/>
      <c r="P39" s="23"/>
      <c r="Q39" s="27"/>
      <c r="R39" s="26"/>
      <c r="S39" s="23"/>
      <c r="T39" s="27"/>
      <c r="U39" s="91"/>
      <c r="V39" s="27"/>
    </row>
    <row r="40" spans="1:22" x14ac:dyDescent="0.25">
      <c r="A40" s="18"/>
      <c r="B40" s="69"/>
      <c r="C40" s="70">
        <f t="shared" si="4"/>
        <v>246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92"/>
      <c r="O40" s="26"/>
      <c r="P40" s="23"/>
      <c r="Q40" s="27"/>
      <c r="R40" s="26"/>
      <c r="S40" s="23"/>
      <c r="T40" s="27"/>
      <c r="U40" s="91"/>
      <c r="V40" s="27"/>
    </row>
    <row r="41" spans="1:22" x14ac:dyDescent="0.25">
      <c r="A41" s="18"/>
      <c r="B41" s="69"/>
      <c r="C41" s="70">
        <f t="shared" si="4"/>
        <v>247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92"/>
      <c r="O41" s="26"/>
      <c r="P41" s="23"/>
      <c r="Q41" s="27"/>
      <c r="R41" s="26"/>
      <c r="S41" s="23"/>
      <c r="T41" s="27"/>
      <c r="U41" s="91"/>
      <c r="V41" s="27"/>
    </row>
    <row r="42" spans="1:22" x14ac:dyDescent="0.25">
      <c r="A42" s="18" t="s">
        <v>63</v>
      </c>
      <c r="B42" s="69" t="s">
        <v>48</v>
      </c>
      <c r="C42" s="70">
        <f t="shared" si="4"/>
        <v>248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92"/>
      <c r="O42" s="26"/>
      <c r="P42" s="23"/>
      <c r="Q42" s="27"/>
      <c r="R42" s="26"/>
      <c r="S42" s="23"/>
      <c r="T42" s="27"/>
      <c r="U42" s="91"/>
      <c r="V42" s="27"/>
    </row>
    <row r="43" spans="1:22" x14ac:dyDescent="0.25">
      <c r="A43" s="18" t="s">
        <v>63</v>
      </c>
      <c r="B43" s="69" t="s">
        <v>49</v>
      </c>
      <c r="C43" s="70">
        <f t="shared" si="4"/>
        <v>249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92"/>
      <c r="O43" s="26"/>
      <c r="P43" s="23"/>
      <c r="Q43" s="27"/>
      <c r="R43" s="26"/>
      <c r="S43" s="23"/>
      <c r="T43" s="27"/>
      <c r="U43" s="91"/>
      <c r="V43" s="27"/>
    </row>
    <row r="44" spans="1:22" x14ac:dyDescent="0.25">
      <c r="A44" s="71"/>
      <c r="B44" s="72"/>
      <c r="C44" s="70"/>
      <c r="D44" s="73">
        <f t="shared" ref="D44:L44" si="5">SUM(D29:D43)</f>
        <v>400</v>
      </c>
      <c r="E44" s="73">
        <f t="shared" si="5"/>
        <v>0</v>
      </c>
      <c r="F44" s="74">
        <f t="shared" si="5"/>
        <v>0</v>
      </c>
      <c r="G44" s="74">
        <f t="shared" si="5"/>
        <v>0</v>
      </c>
      <c r="H44" s="74">
        <f t="shared" si="5"/>
        <v>0</v>
      </c>
      <c r="I44" s="74">
        <f t="shared" si="5"/>
        <v>0</v>
      </c>
      <c r="J44" s="74">
        <f t="shared" si="5"/>
        <v>0</v>
      </c>
      <c r="K44" s="74">
        <f t="shared" si="5"/>
        <v>0</v>
      </c>
      <c r="L44" s="75">
        <f t="shared" si="5"/>
        <v>0</v>
      </c>
      <c r="M44" s="76">
        <f>SUM(M30:M43)</f>
        <v>0</v>
      </c>
      <c r="N44" s="75">
        <f t="shared" ref="N44:V44" si="6">SUM(N29:N43)</f>
        <v>0</v>
      </c>
      <c r="O44" s="106">
        <f t="shared" si="6"/>
        <v>0</v>
      </c>
      <c r="P44" s="74">
        <f t="shared" si="6"/>
        <v>0</v>
      </c>
      <c r="Q44" s="107">
        <f t="shared" si="6"/>
        <v>0</v>
      </c>
      <c r="R44" s="106">
        <f t="shared" si="6"/>
        <v>0</v>
      </c>
      <c r="S44" s="74">
        <f t="shared" si="6"/>
        <v>0</v>
      </c>
      <c r="T44" s="107">
        <f t="shared" si="6"/>
        <v>0</v>
      </c>
      <c r="U44" s="74">
        <f t="shared" si="6"/>
        <v>0</v>
      </c>
      <c r="V44" s="74">
        <f t="shared" si="6"/>
        <v>0</v>
      </c>
    </row>
    <row r="45" spans="1:22" ht="15.75" thickBot="1" x14ac:dyDescent="0.3">
      <c r="A45" s="77" t="s">
        <v>50</v>
      </c>
      <c r="B45" s="78">
        <f>D45+E45+F45*5+G45*3.5+O45+R45</f>
        <v>23534.61</v>
      </c>
      <c r="C45" s="79" t="s">
        <v>51</v>
      </c>
      <c r="D45" s="80">
        <f t="shared" ref="D45:V45" si="7">D16+D28-D44</f>
        <v>8647</v>
      </c>
      <c r="E45" s="80">
        <f t="shared" si="7"/>
        <v>6515</v>
      </c>
      <c r="F45" s="81">
        <f t="shared" si="7"/>
        <v>307.52200000000005</v>
      </c>
      <c r="G45" s="81">
        <f t="shared" si="7"/>
        <v>0</v>
      </c>
      <c r="H45" s="81">
        <f t="shared" si="7"/>
        <v>8879.8999999999069</v>
      </c>
      <c r="I45" s="81">
        <f t="shared" si="7"/>
        <v>37908.614999999998</v>
      </c>
      <c r="J45" s="81">
        <f t="shared" si="7"/>
        <v>271.06999999999721</v>
      </c>
      <c r="K45" s="81">
        <f t="shared" si="7"/>
        <v>1</v>
      </c>
      <c r="L45" s="82">
        <f t="shared" si="7"/>
        <v>79.500000000014552</v>
      </c>
      <c r="M45" s="12">
        <f t="shared" si="7"/>
        <v>70000</v>
      </c>
      <c r="N45" s="108">
        <f t="shared" si="7"/>
        <v>12072</v>
      </c>
      <c r="O45" s="109">
        <f t="shared" si="7"/>
        <v>4985</v>
      </c>
      <c r="P45" s="81">
        <f t="shared" si="7"/>
        <v>9611.1299999998046</v>
      </c>
      <c r="Q45" s="108">
        <f t="shared" si="7"/>
        <v>0</v>
      </c>
      <c r="R45" s="109">
        <f t="shared" si="7"/>
        <v>1850</v>
      </c>
      <c r="S45" s="81">
        <f t="shared" si="7"/>
        <v>17809.930000000008</v>
      </c>
      <c r="T45" s="108">
        <f t="shared" si="7"/>
        <v>0</v>
      </c>
      <c r="U45" s="81">
        <f t="shared" si="7"/>
        <v>350000</v>
      </c>
      <c r="V45" s="81">
        <f t="shared" si="7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09316-5879-40F7-8D98-559438809102}">
  <dimension ref="A1:V55"/>
  <sheetViews>
    <sheetView rightToLeft="1" workbookViewId="0">
      <selection activeCell="B14" sqref="B14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4</v>
      </c>
      <c r="B1" s="2">
        <f>'[1]1'!B1</f>
        <v>3</v>
      </c>
      <c r="C1" s="3"/>
      <c r="D1" s="220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2"/>
      <c r="O1" s="211" t="s">
        <v>1</v>
      </c>
      <c r="P1" s="212"/>
      <c r="Q1" s="215"/>
      <c r="R1" s="214" t="s">
        <v>2</v>
      </c>
      <c r="S1" s="212"/>
      <c r="T1" s="215"/>
      <c r="U1" s="4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23" t="s">
        <v>6</v>
      </c>
      <c r="I2" s="224"/>
      <c r="J2" s="224"/>
      <c r="K2" s="224"/>
      <c r="L2" s="224"/>
      <c r="M2" s="224"/>
      <c r="N2" s="225"/>
      <c r="O2" s="16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10" t="s">
        <v>19</v>
      </c>
      <c r="N3" s="110" t="s">
        <v>20</v>
      </c>
      <c r="O3" s="16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196</v>
      </c>
      <c r="D4" s="16">
        <f>'[1]3'!D45</f>
        <v>8647</v>
      </c>
      <c r="E4" s="16">
        <f>'[1]3'!E45</f>
        <v>6515</v>
      </c>
      <c r="F4" s="89">
        <f>'[1]3'!F45</f>
        <v>307.52200000000005</v>
      </c>
      <c r="G4" s="89">
        <f>'[1]3'!G45</f>
        <v>0</v>
      </c>
      <c r="H4" s="89">
        <f>'[1]3'!H45</f>
        <v>8879.8999999999069</v>
      </c>
      <c r="I4" s="89">
        <f>'[1]3'!I45</f>
        <v>37908.614999999998</v>
      </c>
      <c r="J4" s="89">
        <f>'[1]3'!J45</f>
        <v>271.06999999999721</v>
      </c>
      <c r="K4" s="89">
        <f>'[1]3'!K45</f>
        <v>1</v>
      </c>
      <c r="L4" s="9">
        <f>'[1]3'!L45</f>
        <v>79.500000000014552</v>
      </c>
      <c r="M4" s="110">
        <f>'[1]3'!M45</f>
        <v>70000</v>
      </c>
      <c r="N4" s="110">
        <f>'[1]3'!N45</f>
        <v>12072</v>
      </c>
      <c r="O4" s="16">
        <f>'[1]3'!O45</f>
        <v>4985</v>
      </c>
      <c r="P4" s="89">
        <f>'[1]3'!P45</f>
        <v>9611.1299999998046</v>
      </c>
      <c r="Q4" s="89">
        <f>'[1]3'!Q45</f>
        <v>0</v>
      </c>
      <c r="R4" s="16">
        <f>'[1]3'!R45</f>
        <v>1850</v>
      </c>
      <c r="S4" s="89">
        <f>'[1]3'!S45</f>
        <v>17809.930000000008</v>
      </c>
      <c r="T4" s="89">
        <f>'[1]3'!T45</f>
        <v>0</v>
      </c>
      <c r="U4" s="89">
        <f>'[1]3'!U45</f>
        <v>350000</v>
      </c>
      <c r="V4" s="89">
        <f>'[1]3'!V45</f>
        <v>20738.360000000022</v>
      </c>
    </row>
    <row r="5" spans="1:22" x14ac:dyDescent="0.25">
      <c r="A5" s="18" t="s">
        <v>64</v>
      </c>
      <c r="B5" s="19" t="s">
        <v>65</v>
      </c>
      <c r="C5" s="6">
        <f>C4+1</f>
        <v>197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111"/>
      <c r="O5" s="20"/>
      <c r="P5" s="23"/>
      <c r="Q5" s="27"/>
      <c r="R5" s="26">
        <v>2111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198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111"/>
      <c r="O6" s="20">
        <v>4910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199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111"/>
      <c r="O7" s="20"/>
      <c r="P7" s="23"/>
      <c r="Q7" s="27"/>
      <c r="R7" s="26">
        <v>1360</v>
      </c>
      <c r="S7" s="23"/>
      <c r="T7" s="27"/>
      <c r="U7" s="28"/>
      <c r="V7" s="27"/>
    </row>
    <row r="8" spans="1:22" x14ac:dyDescent="0.25">
      <c r="A8" s="18" t="s">
        <v>66</v>
      </c>
      <c r="B8" s="19" t="s">
        <v>67</v>
      </c>
      <c r="C8" s="6">
        <f t="shared" si="0"/>
        <v>200</v>
      </c>
      <c r="D8" s="20"/>
      <c r="E8" s="21">
        <v>80</v>
      </c>
      <c r="F8" s="22"/>
      <c r="G8" s="22"/>
      <c r="H8" s="23"/>
      <c r="I8" s="23"/>
      <c r="J8" s="23"/>
      <c r="K8" s="23"/>
      <c r="L8" s="24"/>
      <c r="M8" s="111"/>
      <c r="N8" s="11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68</v>
      </c>
      <c r="B9" s="19" t="s">
        <v>69</v>
      </c>
      <c r="C9" s="6">
        <f t="shared" si="0"/>
        <v>201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111"/>
      <c r="N9" s="11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85"/>
      <c r="C10" s="6">
        <f t="shared" si="0"/>
        <v>202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11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85"/>
      <c r="C11" s="6">
        <f t="shared" si="0"/>
        <v>203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11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85"/>
      <c r="C12" s="6">
        <f t="shared" si="0"/>
        <v>204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11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205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11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206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11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68"/>
      <c r="B15" s="85"/>
      <c r="C15" s="6">
        <f t="shared" si="0"/>
        <v>207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11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68"/>
      <c r="B16" s="85"/>
      <c r="C16" s="6">
        <f t="shared" si="0"/>
        <v>208</v>
      </c>
      <c r="D16" s="20"/>
      <c r="E16" s="21"/>
      <c r="F16" s="22"/>
      <c r="G16" s="22"/>
      <c r="H16" s="23"/>
      <c r="I16" s="23"/>
      <c r="J16" s="23"/>
      <c r="K16" s="23"/>
      <c r="L16" s="24"/>
      <c r="M16" s="111"/>
      <c r="N16" s="11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68"/>
      <c r="B17" s="19" t="s">
        <v>32</v>
      </c>
      <c r="C17" s="6">
        <f t="shared" si="0"/>
        <v>209</v>
      </c>
      <c r="D17" s="20"/>
      <c r="E17" s="21"/>
      <c r="F17" s="22"/>
      <c r="G17" s="22"/>
      <c r="H17" s="23"/>
      <c r="I17" s="23"/>
      <c r="J17" s="23"/>
      <c r="K17" s="23"/>
      <c r="L17" s="24"/>
      <c r="M17" s="111"/>
      <c r="N17" s="11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68"/>
      <c r="B18" s="19" t="s">
        <v>34</v>
      </c>
      <c r="C18" s="6">
        <f t="shared" si="0"/>
        <v>210</v>
      </c>
      <c r="D18" s="29"/>
      <c r="E18" s="30"/>
      <c r="F18" s="31"/>
      <c r="G18" s="31"/>
      <c r="H18" s="32"/>
      <c r="I18" s="32"/>
      <c r="J18" s="32"/>
      <c r="K18" s="32"/>
      <c r="L18" s="33"/>
      <c r="M18" s="112"/>
      <c r="N18" s="112"/>
      <c r="O18" s="29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5"/>
      <c r="B19" s="206"/>
      <c r="C19" s="6"/>
      <c r="D19" s="38">
        <f>SUM(D4:D18)</f>
        <v>8647</v>
      </c>
      <c r="E19" s="39">
        <f t="shared" ref="E19:O19" si="1">SUM(E4:E18)</f>
        <v>6665</v>
      </c>
      <c r="F19" s="40">
        <f t="shared" si="1"/>
        <v>307.52200000000005</v>
      </c>
      <c r="G19" s="40">
        <f t="shared" si="1"/>
        <v>0</v>
      </c>
      <c r="H19" s="40">
        <f t="shared" si="1"/>
        <v>8879.8999999999069</v>
      </c>
      <c r="I19" s="40">
        <f t="shared" si="1"/>
        <v>37908.614999999998</v>
      </c>
      <c r="J19" s="40">
        <f t="shared" si="1"/>
        <v>271.06999999999721</v>
      </c>
      <c r="K19" s="40">
        <f t="shared" si="1"/>
        <v>1</v>
      </c>
      <c r="L19" s="41">
        <f t="shared" si="1"/>
        <v>79.500000000014552</v>
      </c>
      <c r="M19" s="96">
        <f>SUM(M4:M18)</f>
        <v>70000</v>
      </c>
      <c r="N19" s="96">
        <f t="shared" si="1"/>
        <v>12072</v>
      </c>
      <c r="O19" s="38">
        <f t="shared" si="1"/>
        <v>9895</v>
      </c>
      <c r="P19" s="40">
        <f>SUM(P4:P18)</f>
        <v>9611.1299999998046</v>
      </c>
      <c r="Q19" s="40">
        <f t="shared" ref="Q19:V19" si="2">SUM(Q4:Q18)</f>
        <v>0</v>
      </c>
      <c r="R19" s="39">
        <f t="shared" si="2"/>
        <v>5321</v>
      </c>
      <c r="S19" s="40">
        <f t="shared" si="2"/>
        <v>17809.930000000008</v>
      </c>
      <c r="T19" s="40">
        <f t="shared" si="2"/>
        <v>0</v>
      </c>
      <c r="U19" s="40">
        <f t="shared" si="2"/>
        <v>350000</v>
      </c>
      <c r="V19" s="40">
        <f t="shared" si="2"/>
        <v>20738.360000000022</v>
      </c>
    </row>
    <row r="20" spans="1:22" x14ac:dyDescent="0.25">
      <c r="A20" s="44" t="s">
        <v>35</v>
      </c>
      <c r="B20" s="44" t="s">
        <v>36</v>
      </c>
      <c r="C20" s="45">
        <v>51</v>
      </c>
      <c r="D20" s="46"/>
      <c r="E20" s="47"/>
      <c r="F20" s="48"/>
      <c r="G20" s="48"/>
      <c r="H20" s="48"/>
      <c r="I20" s="48"/>
      <c r="J20" s="48"/>
      <c r="K20" s="48"/>
      <c r="L20" s="49"/>
      <c r="M20" s="113"/>
      <c r="N20" s="113"/>
      <c r="O20" s="46"/>
      <c r="P20" s="48"/>
      <c r="Q20" s="52"/>
      <c r="R20" s="51"/>
      <c r="S20" s="48"/>
      <c r="T20" s="52"/>
      <c r="U20" s="53"/>
      <c r="V20" s="52"/>
    </row>
    <row r="21" spans="1:22" x14ac:dyDescent="0.25">
      <c r="A21" s="18" t="s">
        <v>40</v>
      </c>
      <c r="B21" s="19" t="s">
        <v>25</v>
      </c>
      <c r="C21" s="45">
        <f>C20+1</f>
        <v>52</v>
      </c>
      <c r="D21" s="20"/>
      <c r="E21" s="21"/>
      <c r="F21" s="22"/>
      <c r="G21" s="22"/>
      <c r="H21" s="23"/>
      <c r="I21" s="23"/>
      <c r="J21" s="23"/>
      <c r="K21" s="23"/>
      <c r="L21" s="24"/>
      <c r="M21" s="111"/>
      <c r="N21" s="11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ref="C22:C32" si="3">C21+1</f>
        <v>53</v>
      </c>
      <c r="D22" s="20"/>
      <c r="E22" s="21"/>
      <c r="F22" s="22"/>
      <c r="G22" s="22"/>
      <c r="H22" s="23"/>
      <c r="I22" s="23"/>
      <c r="J22" s="23"/>
      <c r="K22" s="23"/>
      <c r="L22" s="24"/>
      <c r="M22" s="111"/>
      <c r="N22" s="11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114"/>
      <c r="B23" s="115"/>
      <c r="C23" s="45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111"/>
      <c r="N23" s="11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>C22+1</f>
        <v>54</v>
      </c>
      <c r="D24" s="20"/>
      <c r="E24" s="21"/>
      <c r="F24" s="22"/>
      <c r="G24" s="22"/>
      <c r="H24" s="23"/>
      <c r="I24" s="23"/>
      <c r="J24" s="23"/>
      <c r="K24" s="23"/>
      <c r="L24" s="24"/>
      <c r="M24" s="111"/>
      <c r="N24" s="11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55</v>
      </c>
      <c r="D25" s="20"/>
      <c r="E25" s="21"/>
      <c r="F25" s="22"/>
      <c r="G25" s="22"/>
      <c r="H25" s="23"/>
      <c r="I25" s="23"/>
      <c r="J25" s="23"/>
      <c r="K25" s="23"/>
      <c r="L25" s="24"/>
      <c r="M25" s="111"/>
      <c r="N25" s="11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56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11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57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11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58</v>
      </c>
      <c r="D28" s="20"/>
      <c r="E28" s="21"/>
      <c r="F28" s="22"/>
      <c r="G28" s="22"/>
      <c r="H28" s="23"/>
      <c r="I28" s="23"/>
      <c r="J28" s="23"/>
      <c r="K28" s="23"/>
      <c r="L28" s="24"/>
      <c r="M28" s="111"/>
      <c r="N28" s="11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68"/>
      <c r="B29" s="85"/>
      <c r="C29" s="45">
        <f t="shared" si="3"/>
        <v>59</v>
      </c>
      <c r="D29" s="20"/>
      <c r="E29" s="21"/>
      <c r="F29" s="22"/>
      <c r="G29" s="22"/>
      <c r="H29" s="23"/>
      <c r="I29" s="23"/>
      <c r="J29" s="23"/>
      <c r="K29" s="23"/>
      <c r="L29" s="24"/>
      <c r="M29" s="111"/>
      <c r="N29" s="11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68"/>
      <c r="B30" s="85"/>
      <c r="C30" s="45">
        <f t="shared" si="3"/>
        <v>60</v>
      </c>
      <c r="D30" s="20"/>
      <c r="E30" s="21"/>
      <c r="F30" s="22"/>
      <c r="G30" s="22"/>
      <c r="H30" s="23"/>
      <c r="I30" s="23"/>
      <c r="J30" s="23"/>
      <c r="K30" s="23"/>
      <c r="L30" s="24"/>
      <c r="M30" s="111"/>
      <c r="N30" s="11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68"/>
      <c r="B31" s="85"/>
      <c r="C31" s="45">
        <f t="shared" si="3"/>
        <v>61</v>
      </c>
      <c r="D31" s="20"/>
      <c r="E31" s="21"/>
      <c r="F31" s="22"/>
      <c r="G31" s="22"/>
      <c r="H31" s="23"/>
      <c r="I31" s="23"/>
      <c r="J31" s="23"/>
      <c r="K31" s="23"/>
      <c r="L31" s="24"/>
      <c r="M31" s="111"/>
      <c r="N31" s="11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86"/>
      <c r="B32" s="87"/>
      <c r="C32" s="45">
        <f t="shared" si="3"/>
        <v>62</v>
      </c>
      <c r="D32" s="29"/>
      <c r="E32" s="30"/>
      <c r="F32" s="31"/>
      <c r="G32" s="31"/>
      <c r="H32" s="32"/>
      <c r="I32" s="32"/>
      <c r="J32" s="32"/>
      <c r="K32" s="32"/>
      <c r="L32" s="33"/>
      <c r="M32" s="112"/>
      <c r="N32" s="112"/>
      <c r="O32" s="29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7"/>
      <c r="B33" s="208"/>
      <c r="C33" s="54"/>
      <c r="D33" s="55">
        <f t="shared" ref="D33:V33" si="4">SUM(D20:D32)</f>
        <v>0</v>
      </c>
      <c r="E33" s="55">
        <f t="shared" si="4"/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116">
        <f>SUM(M21:M32)</f>
        <v>0</v>
      </c>
      <c r="N33" s="11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9" t="s">
        <v>42</v>
      </c>
      <c r="B34" s="210"/>
      <c r="C34" s="59">
        <v>137</v>
      </c>
      <c r="D34" s="60"/>
      <c r="E34" s="61"/>
      <c r="F34" s="62"/>
      <c r="G34" s="62"/>
      <c r="H34" s="62"/>
      <c r="I34" s="62"/>
      <c r="J34" s="62"/>
      <c r="K34" s="62"/>
      <c r="L34" s="63"/>
      <c r="M34" s="117"/>
      <c r="N34" s="117"/>
      <c r="O34" s="60"/>
      <c r="P34" s="62"/>
      <c r="Q34" s="66"/>
      <c r="R34" s="65"/>
      <c r="S34" s="62"/>
      <c r="T34" s="66"/>
      <c r="U34" s="67"/>
      <c r="V34" s="66"/>
    </row>
    <row r="35" spans="1:22" x14ac:dyDescent="0.25">
      <c r="A35" s="18" t="s">
        <v>63</v>
      </c>
      <c r="B35" s="69" t="s">
        <v>48</v>
      </c>
      <c r="C35" s="70">
        <f>C34+1</f>
        <v>138</v>
      </c>
      <c r="D35" s="20"/>
      <c r="E35" s="21"/>
      <c r="F35" s="22"/>
      <c r="G35" s="22"/>
      <c r="H35" s="23"/>
      <c r="I35" s="23"/>
      <c r="J35" s="23"/>
      <c r="K35" s="23"/>
      <c r="L35" s="24"/>
      <c r="M35" s="111"/>
      <c r="N35" s="111"/>
      <c r="O35" s="20">
        <v>520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70</v>
      </c>
      <c r="B36" s="69" t="s">
        <v>71</v>
      </c>
      <c r="C36" s="70">
        <f t="shared" ref="C36:C53" si="5">C35+1</f>
        <v>139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111"/>
      <c r="O36" s="20">
        <v>70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70</v>
      </c>
      <c r="B37" s="69" t="s">
        <v>72</v>
      </c>
      <c r="C37" s="70">
        <f t="shared" si="5"/>
        <v>140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111"/>
      <c r="O37" s="20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73</v>
      </c>
      <c r="B38" s="19" t="s">
        <v>74</v>
      </c>
      <c r="C38" s="70">
        <f t="shared" si="5"/>
        <v>141</v>
      </c>
      <c r="D38" s="20">
        <v>50</v>
      </c>
      <c r="E38" s="21"/>
      <c r="F38" s="22"/>
      <c r="G38" s="22"/>
      <c r="H38" s="23"/>
      <c r="I38" s="23"/>
      <c r="J38" s="23"/>
      <c r="K38" s="23"/>
      <c r="L38" s="24"/>
      <c r="M38" s="111"/>
      <c r="N38" s="11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142</v>
      </c>
      <c r="D39" s="20"/>
      <c r="E39" s="21"/>
      <c r="F39" s="22"/>
      <c r="G39" s="22"/>
      <c r="H39" s="23"/>
      <c r="I39" s="23"/>
      <c r="J39" s="23"/>
      <c r="K39" s="23"/>
      <c r="L39" s="24"/>
      <c r="M39" s="111"/>
      <c r="N39" s="11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85"/>
      <c r="B40" s="118"/>
      <c r="C40" s="70">
        <f t="shared" si="5"/>
        <v>143</v>
      </c>
      <c r="D40" s="20"/>
      <c r="E40" s="21"/>
      <c r="F40" s="22"/>
      <c r="G40" s="22"/>
      <c r="H40" s="23"/>
      <c r="I40" s="23"/>
      <c r="J40" s="23"/>
      <c r="K40" s="23"/>
      <c r="L40" s="24"/>
      <c r="M40" s="111"/>
      <c r="N40" s="11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85"/>
      <c r="C41" s="70">
        <f>C40+1</f>
        <v>144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11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85"/>
      <c r="C42" s="70">
        <f t="shared" ref="C42:C43" si="6">C41+1</f>
        <v>145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11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85"/>
      <c r="C43" s="70">
        <f t="shared" si="6"/>
        <v>146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11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19"/>
      <c r="B44" s="85"/>
      <c r="C44" s="70">
        <f>C43+1</f>
        <v>147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11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19"/>
      <c r="B45" s="69"/>
      <c r="C45" s="70">
        <f t="shared" si="5"/>
        <v>148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11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5"/>
        <v>149</v>
      </c>
      <c r="D46" s="20"/>
      <c r="E46" s="21"/>
      <c r="F46" s="22"/>
      <c r="G46" s="22"/>
      <c r="H46" s="23"/>
      <c r="I46" s="23"/>
      <c r="J46" s="23"/>
      <c r="K46" s="23"/>
      <c r="L46" s="24"/>
      <c r="M46" s="111"/>
      <c r="N46" s="11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5"/>
        <v>150</v>
      </c>
      <c r="D47" s="20"/>
      <c r="E47" s="21"/>
      <c r="F47" s="22"/>
      <c r="G47" s="22"/>
      <c r="H47" s="23"/>
      <c r="I47" s="23"/>
      <c r="J47" s="23"/>
      <c r="K47" s="23"/>
      <c r="L47" s="24"/>
      <c r="M47" s="111"/>
      <c r="N47" s="11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19"/>
      <c r="B48" s="69"/>
      <c r="C48" s="70">
        <f t="shared" si="5"/>
        <v>151</v>
      </c>
      <c r="D48" s="20"/>
      <c r="E48" s="21"/>
      <c r="F48" s="22"/>
      <c r="G48" s="22"/>
      <c r="H48" s="23"/>
      <c r="I48" s="23"/>
      <c r="J48" s="23"/>
      <c r="K48" s="23"/>
      <c r="L48" s="24"/>
      <c r="M48" s="111"/>
      <c r="N48" s="11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19"/>
      <c r="B49" s="85"/>
      <c r="C49" s="70">
        <f t="shared" si="5"/>
        <v>152</v>
      </c>
      <c r="D49" s="20"/>
      <c r="E49" s="21"/>
      <c r="F49" s="22"/>
      <c r="G49" s="22"/>
      <c r="H49" s="23"/>
      <c r="I49" s="23"/>
      <c r="J49" s="23"/>
      <c r="K49" s="23"/>
      <c r="L49" s="24"/>
      <c r="M49" s="111"/>
      <c r="N49" s="11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19"/>
      <c r="B50" s="85"/>
      <c r="C50" s="70">
        <f t="shared" si="5"/>
        <v>153</v>
      </c>
      <c r="D50" s="20"/>
      <c r="E50" s="21"/>
      <c r="F50" s="22"/>
      <c r="G50" s="22"/>
      <c r="H50" s="23"/>
      <c r="I50" s="23"/>
      <c r="J50" s="23"/>
      <c r="K50" s="23"/>
      <c r="L50" s="24"/>
      <c r="M50" s="111"/>
      <c r="N50" s="11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20"/>
      <c r="B51" s="85"/>
      <c r="C51" s="70">
        <f t="shared" si="5"/>
        <v>154</v>
      </c>
      <c r="D51" s="20"/>
      <c r="E51" s="21"/>
      <c r="F51" s="22"/>
      <c r="G51" s="22"/>
      <c r="H51" s="23"/>
      <c r="I51" s="23"/>
      <c r="J51" s="23"/>
      <c r="K51" s="23"/>
      <c r="L51" s="24"/>
      <c r="M51" s="111"/>
      <c r="N51" s="11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63</v>
      </c>
      <c r="B52" s="69" t="s">
        <v>48</v>
      </c>
      <c r="C52" s="70">
        <f t="shared" si="5"/>
        <v>155</v>
      </c>
      <c r="D52" s="20"/>
      <c r="E52" s="21"/>
      <c r="F52" s="22"/>
      <c r="G52" s="22"/>
      <c r="H52" s="23"/>
      <c r="I52" s="23"/>
      <c r="J52" s="23"/>
      <c r="K52" s="23"/>
      <c r="L52" s="24"/>
      <c r="M52" s="111"/>
      <c r="N52" s="11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63</v>
      </c>
      <c r="B53" s="69" t="s">
        <v>49</v>
      </c>
      <c r="C53" s="70">
        <f t="shared" si="5"/>
        <v>156</v>
      </c>
      <c r="D53" s="20"/>
      <c r="E53" s="21"/>
      <c r="F53" s="22"/>
      <c r="G53" s="22"/>
      <c r="H53" s="23"/>
      <c r="I53" s="23"/>
      <c r="J53" s="23"/>
      <c r="K53" s="23"/>
      <c r="L53" s="24"/>
      <c r="M53" s="111"/>
      <c r="N53" s="11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L54" si="7">SUM(D34:D53)</f>
        <v>50</v>
      </c>
      <c r="E54" s="73">
        <f t="shared" si="7"/>
        <v>0</v>
      </c>
      <c r="F54" s="74">
        <f t="shared" si="7"/>
        <v>0</v>
      </c>
      <c r="G54" s="74">
        <f t="shared" si="7"/>
        <v>0</v>
      </c>
      <c r="H54" s="74">
        <f t="shared" si="7"/>
        <v>0</v>
      </c>
      <c r="I54" s="74">
        <f t="shared" si="7"/>
        <v>0</v>
      </c>
      <c r="J54" s="74">
        <f t="shared" si="7"/>
        <v>0</v>
      </c>
      <c r="K54" s="74">
        <f t="shared" si="7"/>
        <v>0</v>
      </c>
      <c r="L54" s="75">
        <f t="shared" si="7"/>
        <v>0</v>
      </c>
      <c r="M54" s="121">
        <f>SUM(M35:M53)</f>
        <v>0</v>
      </c>
      <c r="N54" s="121">
        <f t="shared" ref="N54:V54" si="8">SUM(N34:N53)</f>
        <v>0</v>
      </c>
      <c r="O54" s="73">
        <f t="shared" si="8"/>
        <v>590</v>
      </c>
      <c r="P54" s="74">
        <f t="shared" si="8"/>
        <v>0</v>
      </c>
      <c r="Q54" s="74">
        <f t="shared" si="8"/>
        <v>0</v>
      </c>
      <c r="R54" s="73">
        <f t="shared" si="8"/>
        <v>30</v>
      </c>
      <c r="S54" s="74">
        <f t="shared" si="8"/>
        <v>0</v>
      </c>
      <c r="T54" s="74">
        <f t="shared" si="8"/>
        <v>0</v>
      </c>
      <c r="U54" s="74">
        <f t="shared" si="8"/>
        <v>0</v>
      </c>
      <c r="V54" s="74">
        <f t="shared" si="8"/>
        <v>0</v>
      </c>
    </row>
    <row r="55" spans="1:22" ht="15.75" thickBot="1" x14ac:dyDescent="0.3">
      <c r="A55" s="77" t="s">
        <v>50</v>
      </c>
      <c r="B55" s="78">
        <f>D55+E55+F55*5+G55*3.5+O55+R55</f>
        <v>31395.61</v>
      </c>
      <c r="C55" s="79" t="s">
        <v>51</v>
      </c>
      <c r="D55" s="80">
        <f t="shared" ref="D55:V55" si="9">D19+D33-D54</f>
        <v>8597</v>
      </c>
      <c r="E55" s="80">
        <f t="shared" si="9"/>
        <v>6665</v>
      </c>
      <c r="F55" s="81">
        <f t="shared" si="9"/>
        <v>307.52200000000005</v>
      </c>
      <c r="G55" s="81">
        <f t="shared" si="9"/>
        <v>0</v>
      </c>
      <c r="H55" s="81">
        <f t="shared" si="9"/>
        <v>8879.8999999999069</v>
      </c>
      <c r="I55" s="81">
        <f t="shared" si="9"/>
        <v>37908.614999999998</v>
      </c>
      <c r="J55" s="81">
        <f t="shared" si="9"/>
        <v>271.06999999999721</v>
      </c>
      <c r="K55" s="81">
        <f t="shared" si="9"/>
        <v>1</v>
      </c>
      <c r="L55" s="82">
        <f t="shared" si="9"/>
        <v>79.500000000014552</v>
      </c>
      <c r="M55" s="122">
        <f t="shared" si="9"/>
        <v>70000</v>
      </c>
      <c r="N55" s="122">
        <f t="shared" si="9"/>
        <v>12072</v>
      </c>
      <c r="O55" s="80">
        <f t="shared" si="9"/>
        <v>9305</v>
      </c>
      <c r="P55" s="81">
        <f t="shared" si="9"/>
        <v>9611.1299999998046</v>
      </c>
      <c r="Q55" s="81">
        <f t="shared" si="9"/>
        <v>0</v>
      </c>
      <c r="R55" s="80">
        <f t="shared" si="9"/>
        <v>5291</v>
      </c>
      <c r="S55" s="81">
        <f t="shared" si="9"/>
        <v>17809.930000000008</v>
      </c>
      <c r="T55" s="81">
        <f t="shared" si="9"/>
        <v>0</v>
      </c>
      <c r="U55" s="81">
        <f t="shared" si="9"/>
        <v>350000</v>
      </c>
      <c r="V55" s="81">
        <f t="shared" si="9"/>
        <v>20738.360000000022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6DE3-64E2-4D32-B0C8-E8D3C35EC9D6}">
  <dimension ref="A1:V56"/>
  <sheetViews>
    <sheetView rightToLeft="1" workbookViewId="0">
      <selection activeCell="E13" sqref="E13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.7109375" style="84" bestFit="1" customWidth="1"/>
    <col min="21" max="21" width="9.42578125" style="84" bestFit="1" customWidth="1"/>
    <col min="22" max="22" width="9" style="84"/>
  </cols>
  <sheetData>
    <row r="1" spans="1:22" x14ac:dyDescent="0.25">
      <c r="A1" s="1">
        <v>5</v>
      </c>
      <c r="B1" s="2">
        <f>'[1]1'!B1</f>
        <v>3</v>
      </c>
      <c r="C1" s="3"/>
      <c r="D1" s="220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2"/>
      <c r="O1" s="214" t="s">
        <v>1</v>
      </c>
      <c r="P1" s="230"/>
      <c r="Q1" s="231"/>
      <c r="R1" s="214" t="s">
        <v>2</v>
      </c>
      <c r="S1" s="230"/>
      <c r="T1" s="231"/>
      <c r="U1" s="4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26"/>
      <c r="F2" s="226"/>
      <c r="G2" s="226"/>
      <c r="H2" s="223" t="s">
        <v>6</v>
      </c>
      <c r="I2" s="224"/>
      <c r="J2" s="224"/>
      <c r="K2" s="224"/>
      <c r="L2" s="224"/>
      <c r="M2" s="224"/>
      <c r="N2" s="225"/>
      <c r="O2" s="11" t="s">
        <v>5</v>
      </c>
      <c r="P2" s="226" t="s">
        <v>6</v>
      </c>
      <c r="Q2" s="219"/>
      <c r="R2" s="11" t="s">
        <v>5</v>
      </c>
      <c r="S2" s="226" t="s">
        <v>6</v>
      </c>
      <c r="T2" s="219"/>
      <c r="U2" s="218" t="s">
        <v>5</v>
      </c>
      <c r="V2" s="219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201</v>
      </c>
      <c r="D4" s="16">
        <f>'[1]4'!D55</f>
        <v>8597</v>
      </c>
      <c r="E4" s="16">
        <f>'[1]4'!E55</f>
        <v>6665</v>
      </c>
      <c r="F4" s="89">
        <f>'[1]4'!F55</f>
        <v>307.52200000000005</v>
      </c>
      <c r="G4" s="89">
        <f>'[1]4'!G55</f>
        <v>0</v>
      </c>
      <c r="H4" s="89">
        <f>'[1]4'!H55</f>
        <v>8879.8999999999069</v>
      </c>
      <c r="I4" s="89">
        <f>'[1]4'!I55</f>
        <v>37908.614999999998</v>
      </c>
      <c r="J4" s="89">
        <f>'[1]4'!J55</f>
        <v>271.06999999999721</v>
      </c>
      <c r="K4" s="89">
        <f>'[1]4'!K55</f>
        <v>1</v>
      </c>
      <c r="L4" s="9">
        <f>'[1]4'!L55</f>
        <v>79.500000000014552</v>
      </c>
      <c r="M4" s="12">
        <f>'[1]4'!M55</f>
        <v>70000</v>
      </c>
      <c r="N4" s="89">
        <f>'[1]4'!N55</f>
        <v>12072</v>
      </c>
      <c r="O4" s="16">
        <f>'[1]4'!O55</f>
        <v>9305</v>
      </c>
      <c r="P4" s="89">
        <f>'[1]4'!P55</f>
        <v>9611.1299999998046</v>
      </c>
      <c r="Q4" s="89">
        <f>'[1]4'!Q55</f>
        <v>0</v>
      </c>
      <c r="R4" s="16">
        <f>'[1]4'!R55</f>
        <v>5291</v>
      </c>
      <c r="S4" s="89">
        <f>'[1]4'!S55</f>
        <v>17809.930000000008</v>
      </c>
      <c r="T4" s="89">
        <f>'[1]4'!T55</f>
        <v>0</v>
      </c>
      <c r="U4" s="89">
        <f>'[1]4'!U55</f>
        <v>350000</v>
      </c>
      <c r="V4" s="89">
        <f>'[1]4'!V55</f>
        <v>20738.360000000022</v>
      </c>
    </row>
    <row r="5" spans="1:22" x14ac:dyDescent="0.25">
      <c r="A5" s="18"/>
      <c r="B5" s="19" t="s">
        <v>32</v>
      </c>
      <c r="C5" s="6">
        <f>C4+1</f>
        <v>202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4035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535</v>
      </c>
      <c r="S6" s="23"/>
      <c r="T6" s="27"/>
      <c r="U6" s="28"/>
      <c r="V6" s="27"/>
    </row>
    <row r="7" spans="1:22" x14ac:dyDescent="0.25">
      <c r="A7" s="19"/>
      <c r="B7" s="19" t="s">
        <v>32</v>
      </c>
      <c r="C7" s="6">
        <f t="shared" si="0"/>
        <v>204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2926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>C7+1</f>
        <v>205</v>
      </c>
      <c r="D8" s="20"/>
      <c r="E8" s="21"/>
      <c r="F8" s="22" t="s">
        <v>75</v>
      </c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740</v>
      </c>
      <c r="S8" s="23"/>
      <c r="T8" s="27"/>
      <c r="U8" s="28"/>
      <c r="V8" s="27"/>
    </row>
    <row r="9" spans="1:22" x14ac:dyDescent="0.25">
      <c r="A9" s="18" t="s">
        <v>76</v>
      </c>
      <c r="B9" s="19" t="s">
        <v>77</v>
      </c>
      <c r="C9" s="6">
        <f t="shared" ref="C9:C10" si="1">C8+1</f>
        <v>206</v>
      </c>
      <c r="D9" s="20"/>
      <c r="E9" s="21">
        <v>50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78</v>
      </c>
      <c r="B10" s="19" t="s">
        <v>79</v>
      </c>
      <c r="C10" s="6">
        <f t="shared" si="1"/>
        <v>207</v>
      </c>
      <c r="D10" s="20"/>
      <c r="E10" s="21"/>
      <c r="F10" s="22"/>
      <c r="G10" s="22"/>
      <c r="H10" s="23"/>
      <c r="I10" s="23"/>
      <c r="J10" s="23"/>
      <c r="K10" s="23"/>
      <c r="L10" s="124"/>
      <c r="M10" s="125"/>
      <c r="N10" s="25"/>
      <c r="O10" s="26"/>
      <c r="P10" s="23"/>
      <c r="Q10" s="27"/>
      <c r="R10" s="26">
        <v>50</v>
      </c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34</v>
      </c>
      <c r="C15" s="6">
        <f t="shared" si="0"/>
        <v>212</v>
      </c>
      <c r="D15" s="29"/>
      <c r="E15" s="30"/>
      <c r="F15" s="31"/>
      <c r="G15" s="31"/>
      <c r="H15" s="32"/>
      <c r="I15" s="32"/>
      <c r="J15" s="32"/>
      <c r="K15" s="32"/>
      <c r="L15" s="33"/>
      <c r="M15" s="23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5"/>
      <c r="B16" s="206"/>
      <c r="C16" s="6"/>
      <c r="D16" s="38">
        <f t="shared" ref="D16:V16" si="2">SUM(D4:D15)</f>
        <v>8597</v>
      </c>
      <c r="E16" s="39">
        <f t="shared" si="2"/>
        <v>6715</v>
      </c>
      <c r="F16" s="40">
        <f t="shared" si="2"/>
        <v>307.52200000000005</v>
      </c>
      <c r="G16" s="40">
        <f t="shared" si="2"/>
        <v>0</v>
      </c>
      <c r="H16" s="40">
        <f t="shared" si="2"/>
        <v>8879.8999999999069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79.500000000014552</v>
      </c>
      <c r="M16" s="12">
        <f>SUM(M4:M15)</f>
        <v>70000</v>
      </c>
      <c r="N16" s="43">
        <f t="shared" si="2"/>
        <v>12072</v>
      </c>
      <c r="O16" s="39">
        <f t="shared" si="2"/>
        <v>16266</v>
      </c>
      <c r="P16" s="40">
        <f t="shared" si="2"/>
        <v>9611.1299999998046</v>
      </c>
      <c r="Q16" s="40">
        <f t="shared" si="2"/>
        <v>0</v>
      </c>
      <c r="R16" s="39">
        <f t="shared" si="2"/>
        <v>6616</v>
      </c>
      <c r="S16" s="40">
        <f t="shared" si="2"/>
        <v>17809.930000000008</v>
      </c>
      <c r="T16" s="40">
        <f t="shared" si="2"/>
        <v>0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51</v>
      </c>
      <c r="D17" s="46"/>
      <c r="E17" s="47"/>
      <c r="F17" s="48"/>
      <c r="G17" s="48"/>
      <c r="H17" s="48"/>
      <c r="I17" s="48"/>
      <c r="J17" s="48"/>
      <c r="K17" s="48"/>
      <c r="L17" s="49"/>
      <c r="M17" s="126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52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 t="s">
        <v>40</v>
      </c>
      <c r="B19" s="19" t="s">
        <v>25</v>
      </c>
      <c r="C19" s="45">
        <f t="shared" ref="C19:C30" si="3">C18+1</f>
        <v>53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si="3"/>
        <v>54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10</v>
      </c>
      <c r="C21" s="45">
        <f t="shared" si="3"/>
        <v>55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56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57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58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59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60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0"/>
      <c r="B27" s="101"/>
      <c r="C27" s="45">
        <f t="shared" si="3"/>
        <v>61</v>
      </c>
      <c r="D27" s="29"/>
      <c r="E27" s="30"/>
      <c r="F27" s="31"/>
      <c r="G27" s="31"/>
      <c r="H27" s="32"/>
      <c r="I27" s="32"/>
      <c r="J27" s="32"/>
      <c r="K27" s="32"/>
      <c r="L27" s="33"/>
      <c r="M27" s="23"/>
      <c r="N27" s="34"/>
      <c r="O27" s="35"/>
      <c r="P27" s="32"/>
      <c r="Q27" s="36"/>
      <c r="R27" s="35"/>
      <c r="S27" s="32"/>
      <c r="T27" s="36"/>
      <c r="U27" s="37"/>
      <c r="V27" s="36"/>
    </row>
    <row r="28" spans="1:22" x14ac:dyDescent="0.25">
      <c r="A28" s="100"/>
      <c r="B28" s="101"/>
      <c r="C28" s="45">
        <f t="shared" si="3"/>
        <v>62</v>
      </c>
      <c r="D28" s="29"/>
      <c r="E28" s="30"/>
      <c r="F28" s="31"/>
      <c r="G28" s="31"/>
      <c r="H28" s="32"/>
      <c r="I28" s="32"/>
      <c r="J28" s="32"/>
      <c r="K28" s="32"/>
      <c r="L28" s="33"/>
      <c r="M28" s="23"/>
      <c r="N28" s="34"/>
      <c r="O28" s="35"/>
      <c r="P28" s="32"/>
      <c r="Q28" s="36"/>
      <c r="R28" s="35"/>
      <c r="S28" s="32"/>
      <c r="T28" s="36"/>
      <c r="U28" s="37"/>
      <c r="V28" s="36"/>
    </row>
    <row r="29" spans="1:22" x14ac:dyDescent="0.25">
      <c r="A29" s="100"/>
      <c r="B29" s="101"/>
      <c r="C29" s="45">
        <f t="shared" si="3"/>
        <v>63</v>
      </c>
      <c r="D29" s="29"/>
      <c r="E29" s="30"/>
      <c r="F29" s="31"/>
      <c r="G29" s="31"/>
      <c r="H29" s="32"/>
      <c r="I29" s="32"/>
      <c r="J29" s="32"/>
      <c r="K29" s="32"/>
      <c r="L29" s="33"/>
      <c r="M29" s="23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100"/>
      <c r="B30" s="101"/>
      <c r="C30" s="45">
        <f t="shared" si="3"/>
        <v>64</v>
      </c>
      <c r="D30" s="29"/>
      <c r="E30" s="30"/>
      <c r="F30" s="31"/>
      <c r="G30" s="31"/>
      <c r="H30" s="32"/>
      <c r="I30" s="32"/>
      <c r="J30" s="32"/>
      <c r="K30" s="32"/>
      <c r="L30" s="33"/>
      <c r="M30" s="23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7"/>
      <c r="B31" s="208"/>
      <c r="C31" s="54"/>
      <c r="D31" s="55">
        <f>SUM(D17:D30)</f>
        <v>0</v>
      </c>
      <c r="E31" s="55">
        <f t="shared" ref="E31:V31" si="4">SUM(E17:E30)</f>
        <v>0</v>
      </c>
      <c r="F31" s="56">
        <f t="shared" si="4"/>
        <v>0</v>
      </c>
      <c r="G31" s="56">
        <f t="shared" si="4"/>
        <v>0</v>
      </c>
      <c r="H31" s="56">
        <f t="shared" si="4"/>
        <v>0</v>
      </c>
      <c r="I31" s="56">
        <f t="shared" si="4"/>
        <v>0</v>
      </c>
      <c r="J31" s="56">
        <f t="shared" si="4"/>
        <v>0</v>
      </c>
      <c r="K31" s="56">
        <f t="shared" si="4"/>
        <v>0</v>
      </c>
      <c r="L31" s="57">
        <f t="shared" si="4"/>
        <v>0</v>
      </c>
      <c r="M31" s="127">
        <f>SUM(M18:M30)</f>
        <v>0</v>
      </c>
      <c r="N31" s="56">
        <f t="shared" si="4"/>
        <v>0</v>
      </c>
      <c r="O31" s="55">
        <f t="shared" si="4"/>
        <v>0</v>
      </c>
      <c r="P31" s="56">
        <f t="shared" si="4"/>
        <v>0</v>
      </c>
      <c r="Q31" s="56">
        <f t="shared" si="4"/>
        <v>0</v>
      </c>
      <c r="R31" s="55">
        <f t="shared" si="4"/>
        <v>0</v>
      </c>
      <c r="S31" s="56">
        <f t="shared" si="4"/>
        <v>0</v>
      </c>
      <c r="T31" s="56">
        <f t="shared" si="4"/>
        <v>0</v>
      </c>
      <c r="U31" s="56">
        <f t="shared" si="4"/>
        <v>0</v>
      </c>
      <c r="V31" s="56">
        <f t="shared" si="4"/>
        <v>0</v>
      </c>
    </row>
    <row r="32" spans="1:22" x14ac:dyDescent="0.25">
      <c r="A32" s="209" t="s">
        <v>42</v>
      </c>
      <c r="B32" s="210"/>
      <c r="C32" s="59">
        <v>141</v>
      </c>
      <c r="D32" s="60"/>
      <c r="E32" s="61"/>
      <c r="F32" s="62"/>
      <c r="G32" s="62"/>
      <c r="H32" s="62"/>
      <c r="I32" s="62"/>
      <c r="J32" s="62"/>
      <c r="K32" s="62"/>
      <c r="L32" s="63"/>
      <c r="M32" s="128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68" t="s">
        <v>47</v>
      </c>
      <c r="B33" s="69" t="s">
        <v>48</v>
      </c>
      <c r="C33" s="70">
        <f>C32+1</f>
        <v>142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>
        <v>340</v>
      </c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49</v>
      </c>
      <c r="C34" s="70">
        <f t="shared" ref="C34:C54" si="5">C33+1</f>
        <v>143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>
        <v>130</v>
      </c>
      <c r="S34" s="23"/>
      <c r="T34" s="27"/>
      <c r="U34" s="28"/>
      <c r="V34" s="27"/>
    </row>
    <row r="35" spans="1:22" x14ac:dyDescent="0.25">
      <c r="A35" s="68"/>
      <c r="B35" s="69" t="s">
        <v>80</v>
      </c>
      <c r="C35" s="70">
        <f t="shared" si="5"/>
        <v>144</v>
      </c>
      <c r="D35" s="20"/>
      <c r="E35" s="21"/>
      <c r="F35" s="22"/>
      <c r="G35" s="22"/>
      <c r="H35" s="23">
        <v>71.84</v>
      </c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 t="s">
        <v>80</v>
      </c>
      <c r="C36" s="70">
        <f t="shared" si="5"/>
        <v>145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0.94</v>
      </c>
      <c r="Q36" s="27"/>
      <c r="R36" s="26"/>
      <c r="S36" s="23"/>
      <c r="T36" s="27"/>
      <c r="U36" s="28"/>
      <c r="V36" s="27"/>
    </row>
    <row r="37" spans="1:22" x14ac:dyDescent="0.25">
      <c r="A37" s="18"/>
      <c r="B37" s="69" t="s">
        <v>80</v>
      </c>
      <c r="C37" s="70">
        <f t="shared" si="5"/>
        <v>146</v>
      </c>
      <c r="D37" s="20"/>
      <c r="E37" s="21"/>
      <c r="F37" s="22"/>
      <c r="G37" s="22"/>
      <c r="H37" s="23"/>
      <c r="I37" s="23"/>
      <c r="J37" s="23"/>
      <c r="K37" s="23"/>
      <c r="L37" s="24"/>
      <c r="M37" s="23">
        <v>83</v>
      </c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81</v>
      </c>
      <c r="B38" s="19" t="s">
        <v>82</v>
      </c>
      <c r="C38" s="70">
        <f t="shared" si="5"/>
        <v>147</v>
      </c>
      <c r="D38" s="20">
        <v>70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 t="s">
        <v>47</v>
      </c>
      <c r="B39" s="69" t="s">
        <v>48</v>
      </c>
      <c r="C39" s="70">
        <f t="shared" si="5"/>
        <v>148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220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83</v>
      </c>
      <c r="B40" s="19" t="s">
        <v>84</v>
      </c>
      <c r="C40" s="70">
        <f t="shared" si="5"/>
        <v>149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85</v>
      </c>
      <c r="B41" s="69" t="s">
        <v>86</v>
      </c>
      <c r="C41" s="70">
        <f t="shared" si="5"/>
        <v>150</v>
      </c>
      <c r="D41" s="20"/>
      <c r="E41" s="21"/>
      <c r="F41" s="22"/>
      <c r="G41" s="22"/>
      <c r="H41" s="23">
        <v>58860</v>
      </c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87</v>
      </c>
      <c r="B42" s="69" t="s">
        <v>88</v>
      </c>
      <c r="C42" s="70">
        <f t="shared" si="5"/>
        <v>151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>
        <v>15000</v>
      </c>
      <c r="T42" s="27"/>
      <c r="U42" s="28"/>
      <c r="V42" s="27"/>
    </row>
    <row r="43" spans="1:22" x14ac:dyDescent="0.25">
      <c r="A43" s="18" t="s">
        <v>89</v>
      </c>
      <c r="B43" s="69" t="s">
        <v>90</v>
      </c>
      <c r="C43" s="70">
        <f t="shared" si="5"/>
        <v>152</v>
      </c>
      <c r="D43" s="20"/>
      <c r="E43" s="21"/>
      <c r="F43" s="22"/>
      <c r="G43" s="22"/>
      <c r="H43" s="23"/>
      <c r="I43" s="23"/>
      <c r="J43" s="23"/>
      <c r="K43" s="23"/>
      <c r="L43" s="24">
        <v>3000</v>
      </c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91</v>
      </c>
      <c r="B44" s="69" t="s">
        <v>92</v>
      </c>
      <c r="C44" s="70">
        <f t="shared" si="5"/>
        <v>153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>
        <v>8550</v>
      </c>
      <c r="T44" s="27"/>
      <c r="U44" s="28"/>
      <c r="V44" s="27"/>
    </row>
    <row r="45" spans="1:22" x14ac:dyDescent="0.25">
      <c r="A45" s="68" t="s">
        <v>93</v>
      </c>
      <c r="B45" s="69" t="s">
        <v>94</v>
      </c>
      <c r="C45" s="70">
        <f t="shared" si="5"/>
        <v>154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>
        <v>15776</v>
      </c>
      <c r="T45" s="27"/>
      <c r="U45" s="28"/>
      <c r="V45" s="27"/>
    </row>
    <row r="46" spans="1:22" x14ac:dyDescent="0.25">
      <c r="A46" s="68" t="s">
        <v>95</v>
      </c>
      <c r="B46" s="69" t="s">
        <v>96</v>
      </c>
      <c r="C46" s="70">
        <f t="shared" si="5"/>
        <v>155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>
        <v>20000</v>
      </c>
      <c r="Q46" s="27"/>
      <c r="R46" s="26"/>
      <c r="S46" s="23"/>
      <c r="T46" s="27"/>
      <c r="U46" s="28"/>
      <c r="V46" s="27"/>
    </row>
    <row r="47" spans="1:22" x14ac:dyDescent="0.25">
      <c r="A47" s="68" t="s">
        <v>97</v>
      </c>
      <c r="B47" s="69" t="s">
        <v>98</v>
      </c>
      <c r="C47" s="70">
        <f t="shared" si="5"/>
        <v>156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>
        <v>6000</v>
      </c>
    </row>
    <row r="48" spans="1:22" x14ac:dyDescent="0.25">
      <c r="A48" s="68" t="s">
        <v>99</v>
      </c>
      <c r="B48" s="69" t="s">
        <v>100</v>
      </c>
      <c r="C48" s="70">
        <f t="shared" si="5"/>
        <v>157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>
        <v>50000</v>
      </c>
      <c r="T48" s="27"/>
      <c r="U48" s="28"/>
      <c r="V48" s="27"/>
    </row>
    <row r="49" spans="1:22" x14ac:dyDescent="0.25">
      <c r="A49" s="68" t="s">
        <v>101</v>
      </c>
      <c r="B49" s="69" t="s">
        <v>102</v>
      </c>
      <c r="C49" s="70">
        <f>C47+1</f>
        <v>157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>
        <v>5000</v>
      </c>
      <c r="Q49" s="27"/>
      <c r="R49" s="26"/>
      <c r="S49" s="23"/>
      <c r="T49" s="27"/>
      <c r="U49" s="28"/>
      <c r="V49" s="27"/>
    </row>
    <row r="50" spans="1:22" x14ac:dyDescent="0.25">
      <c r="A50" s="18"/>
      <c r="B50" s="69"/>
      <c r="C50" s="70">
        <f t="shared" si="5"/>
        <v>158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69"/>
      <c r="C51" s="70">
        <f t="shared" si="5"/>
        <v>159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69"/>
      <c r="C52" s="70">
        <f t="shared" si="5"/>
        <v>160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68" t="s">
        <v>47</v>
      </c>
      <c r="B53" s="69" t="s">
        <v>48</v>
      </c>
      <c r="C53" s="70">
        <f t="shared" si="5"/>
        <v>161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 t="s">
        <v>47</v>
      </c>
      <c r="B54" s="69" t="s">
        <v>49</v>
      </c>
      <c r="C54" s="70">
        <f t="shared" si="5"/>
        <v>162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6">SUM(D32:D54)</f>
        <v>970</v>
      </c>
      <c r="E55" s="73">
        <f t="shared" si="6"/>
        <v>0</v>
      </c>
      <c r="F55" s="74">
        <f t="shared" si="6"/>
        <v>0</v>
      </c>
      <c r="G55" s="74">
        <f t="shared" si="6"/>
        <v>0</v>
      </c>
      <c r="H55" s="74">
        <f t="shared" si="6"/>
        <v>58931.839999999997</v>
      </c>
      <c r="I55" s="74">
        <f t="shared" si="6"/>
        <v>0</v>
      </c>
      <c r="J55" s="74">
        <f t="shared" si="6"/>
        <v>0</v>
      </c>
      <c r="K55" s="74">
        <f t="shared" si="6"/>
        <v>0</v>
      </c>
      <c r="L55" s="75">
        <f t="shared" si="6"/>
        <v>3000</v>
      </c>
      <c r="M55" s="76">
        <f>SUM(M33:M54)</f>
        <v>83</v>
      </c>
      <c r="N55" s="74">
        <f t="shared" si="6"/>
        <v>0</v>
      </c>
      <c r="O55" s="73">
        <f t="shared" si="6"/>
        <v>560</v>
      </c>
      <c r="P55" s="74">
        <f t="shared" si="6"/>
        <v>25000.94</v>
      </c>
      <c r="Q55" s="74">
        <f t="shared" si="6"/>
        <v>0</v>
      </c>
      <c r="R55" s="73">
        <f t="shared" si="6"/>
        <v>130</v>
      </c>
      <c r="S55" s="74">
        <f t="shared" si="6"/>
        <v>89326</v>
      </c>
      <c r="T55" s="74">
        <f t="shared" si="6"/>
        <v>0</v>
      </c>
      <c r="U55" s="74">
        <f t="shared" si="6"/>
        <v>0</v>
      </c>
      <c r="V55" s="74">
        <f t="shared" si="6"/>
        <v>6000</v>
      </c>
    </row>
    <row r="56" spans="1:22" ht="15.75" thickBot="1" x14ac:dyDescent="0.3">
      <c r="A56" s="77" t="s">
        <v>50</v>
      </c>
      <c r="B56" s="78">
        <f>D56+E56+F56*5+G56*3.5+O56+R56</f>
        <v>38071.61</v>
      </c>
      <c r="C56" s="79" t="s">
        <v>51</v>
      </c>
      <c r="D56" s="80">
        <f t="shared" ref="D56:V56" si="7">D16+D31-D55</f>
        <v>7627</v>
      </c>
      <c r="E56" s="80">
        <f t="shared" si="7"/>
        <v>6715</v>
      </c>
      <c r="F56" s="81">
        <f t="shared" si="7"/>
        <v>307.52200000000005</v>
      </c>
      <c r="G56" s="81">
        <f t="shared" si="7"/>
        <v>0</v>
      </c>
      <c r="H56" s="81">
        <f t="shared" si="7"/>
        <v>-50051.94000000009</v>
      </c>
      <c r="I56" s="81">
        <f t="shared" si="7"/>
        <v>37908.614999999998</v>
      </c>
      <c r="J56" s="81">
        <f t="shared" si="7"/>
        <v>271.06999999999721</v>
      </c>
      <c r="K56" s="81">
        <f t="shared" si="7"/>
        <v>1</v>
      </c>
      <c r="L56" s="82">
        <f t="shared" si="7"/>
        <v>-2920.4999999999854</v>
      </c>
      <c r="M56" s="12">
        <f>M16+M31-M55</f>
        <v>69917</v>
      </c>
      <c r="N56" s="81">
        <f t="shared" si="7"/>
        <v>12072</v>
      </c>
      <c r="O56" s="80">
        <f t="shared" si="7"/>
        <v>15706</v>
      </c>
      <c r="P56" s="81">
        <f t="shared" si="7"/>
        <v>-15389.810000000194</v>
      </c>
      <c r="Q56" s="81">
        <f t="shared" si="7"/>
        <v>0</v>
      </c>
      <c r="R56" s="80">
        <f t="shared" si="7"/>
        <v>6486</v>
      </c>
      <c r="S56" s="81">
        <f t="shared" si="7"/>
        <v>-71516.069999999992</v>
      </c>
      <c r="T56" s="81">
        <f t="shared" si="7"/>
        <v>0</v>
      </c>
      <c r="U56" s="81">
        <f t="shared" si="7"/>
        <v>350000</v>
      </c>
      <c r="V56" s="81">
        <f t="shared" si="7"/>
        <v>14738.360000000022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339AC-B890-42E8-8511-A5043825D9F5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38B4-2B84-472A-8C45-5A18F0AD1F7A}">
  <dimension ref="A1:V43"/>
  <sheetViews>
    <sheetView rightToLeft="1" workbookViewId="0">
      <selection activeCell="H13" sqref="H13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3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7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207</v>
      </c>
      <c r="D4" s="131">
        <f>'[1]6'!D53</f>
        <v>7627</v>
      </c>
      <c r="E4" s="131">
        <f>'[1]6'!E53</f>
        <v>6715</v>
      </c>
      <c r="F4" s="89">
        <f>'[1]6'!F53</f>
        <v>307.52200000000005</v>
      </c>
      <c r="G4" s="89">
        <f>'[1]6'!G53</f>
        <v>0</v>
      </c>
      <c r="H4" s="89">
        <f>'[1]6'!H53</f>
        <v>-50051.94000000009</v>
      </c>
      <c r="I4" s="89">
        <f>'[1]6'!I53</f>
        <v>37908.614999999998</v>
      </c>
      <c r="J4" s="89">
        <f>'[1]6'!J53</f>
        <v>271.06999999999721</v>
      </c>
      <c r="K4" s="89">
        <f>'[1]6'!K53</f>
        <v>1</v>
      </c>
      <c r="L4" s="9">
        <f>'[1]6'!L53</f>
        <v>-2920.4999999999854</v>
      </c>
      <c r="M4" s="12">
        <f>'[1]6'!M53</f>
        <v>69917</v>
      </c>
      <c r="N4" s="89">
        <f>'[1]6'!N53</f>
        <v>12072</v>
      </c>
      <c r="O4" s="16">
        <f>'[1]6'!O53</f>
        <v>15706</v>
      </c>
      <c r="P4" s="89">
        <f>'[1]6'!P53</f>
        <v>-15389.810000000194</v>
      </c>
      <c r="Q4" s="89">
        <f>'[1]6'!Q53</f>
        <v>0</v>
      </c>
      <c r="R4" s="16">
        <f>'[1]6'!R53</f>
        <v>6486</v>
      </c>
      <c r="S4" s="89">
        <f>'[1]6'!S53</f>
        <v>-71516.069999999992</v>
      </c>
      <c r="T4" s="89">
        <f>'[1]6'!T53</f>
        <v>0</v>
      </c>
      <c r="U4" s="89">
        <f>'[1]6'!U53</f>
        <v>350000</v>
      </c>
      <c r="V4" s="89">
        <f>'[1]6'!V53</f>
        <v>14738.360000000022</v>
      </c>
    </row>
    <row r="5" spans="1:22" x14ac:dyDescent="0.25">
      <c r="A5" s="18" t="s">
        <v>103</v>
      </c>
      <c r="B5" s="19" t="s">
        <v>104</v>
      </c>
      <c r="C5" s="6">
        <f>C4+1</f>
        <v>208</v>
      </c>
      <c r="D5" s="133"/>
      <c r="E5" s="134">
        <v>147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2" si="0">C5+1</f>
        <v>209</v>
      </c>
      <c r="D6" s="133"/>
      <c r="E6" s="134"/>
      <c r="F6" s="22"/>
      <c r="G6" s="22"/>
      <c r="H6" s="23"/>
      <c r="I6" s="23"/>
      <c r="J6" s="23"/>
      <c r="K6" s="23"/>
      <c r="L6" s="24"/>
      <c r="M6" s="23"/>
      <c r="N6" s="25"/>
      <c r="O6" s="26">
        <v>7046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210</v>
      </c>
      <c r="D7" s="133"/>
      <c r="E7" s="134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752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211</v>
      </c>
      <c r="D8" s="133"/>
      <c r="E8" s="134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212</v>
      </c>
      <c r="D9" s="133"/>
      <c r="E9" s="134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213</v>
      </c>
      <c r="D10" s="133"/>
      <c r="E10" s="134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32</v>
      </c>
      <c r="C11" s="6">
        <f t="shared" si="0"/>
        <v>214</v>
      </c>
      <c r="D11" s="133"/>
      <c r="E11" s="134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ht="15.75" thickBot="1" x14ac:dyDescent="0.3">
      <c r="A12" s="18"/>
      <c r="B12" s="19" t="s">
        <v>34</v>
      </c>
      <c r="C12" s="6">
        <f t="shared" si="0"/>
        <v>215</v>
      </c>
      <c r="D12" s="135"/>
      <c r="E12" s="136"/>
      <c r="F12" s="31"/>
      <c r="G12" s="31"/>
      <c r="H12" s="32"/>
      <c r="I12" s="32"/>
      <c r="J12" s="32"/>
      <c r="K12" s="32"/>
      <c r="L12" s="33"/>
      <c r="M12" s="32"/>
      <c r="N12" s="34"/>
      <c r="O12" s="35"/>
      <c r="P12" s="32"/>
      <c r="Q12" s="36"/>
      <c r="R12" s="35"/>
      <c r="S12" s="32"/>
      <c r="T12" s="36"/>
      <c r="U12" s="37"/>
      <c r="V12" s="36"/>
    </row>
    <row r="13" spans="1:22" ht="15.75" thickBot="1" x14ac:dyDescent="0.3">
      <c r="A13" s="205"/>
      <c r="B13" s="206"/>
      <c r="C13" s="6"/>
      <c r="D13" s="137">
        <f t="shared" ref="D13:V13" si="1">SUM(D4:D12)</f>
        <v>7627</v>
      </c>
      <c r="E13" s="138">
        <f t="shared" si="1"/>
        <v>6862</v>
      </c>
      <c r="F13" s="40">
        <f t="shared" si="1"/>
        <v>307.52200000000005</v>
      </c>
      <c r="G13" s="40">
        <f t="shared" si="1"/>
        <v>0</v>
      </c>
      <c r="H13" s="40">
        <f t="shared" si="1"/>
        <v>-50051.94000000009</v>
      </c>
      <c r="I13" s="40">
        <f t="shared" si="1"/>
        <v>37908.614999999998</v>
      </c>
      <c r="J13" s="40">
        <f t="shared" si="1"/>
        <v>271.06999999999721</v>
      </c>
      <c r="K13" s="40">
        <f t="shared" si="1"/>
        <v>1</v>
      </c>
      <c r="L13" s="41">
        <f t="shared" si="1"/>
        <v>-2920.4999999999854</v>
      </c>
      <c r="M13" s="42">
        <f t="shared" si="1"/>
        <v>69917</v>
      </c>
      <c r="N13" s="43">
        <f t="shared" si="1"/>
        <v>12072</v>
      </c>
      <c r="O13" s="39">
        <f t="shared" si="1"/>
        <v>22752</v>
      </c>
      <c r="P13" s="40">
        <f t="shared" si="1"/>
        <v>-15389.810000000194</v>
      </c>
      <c r="Q13" s="40">
        <f t="shared" si="1"/>
        <v>0</v>
      </c>
      <c r="R13" s="39">
        <f t="shared" si="1"/>
        <v>7238</v>
      </c>
      <c r="S13" s="40">
        <f t="shared" si="1"/>
        <v>-71516.069999999992</v>
      </c>
      <c r="T13" s="40">
        <f t="shared" si="1"/>
        <v>0</v>
      </c>
      <c r="U13" s="40">
        <f t="shared" si="1"/>
        <v>350000</v>
      </c>
      <c r="V13" s="40">
        <f t="shared" si="1"/>
        <v>14738.360000000022</v>
      </c>
    </row>
    <row r="14" spans="1:22" x14ac:dyDescent="0.25">
      <c r="A14" s="44" t="s">
        <v>35</v>
      </c>
      <c r="B14" s="44" t="s">
        <v>36</v>
      </c>
      <c r="C14" s="45">
        <v>51</v>
      </c>
      <c r="D14" s="139"/>
      <c r="E14" s="140"/>
      <c r="F14" s="48"/>
      <c r="G14" s="48"/>
      <c r="H14" s="48"/>
      <c r="I14" s="48"/>
      <c r="J14" s="48"/>
      <c r="K14" s="48"/>
      <c r="L14" s="49"/>
      <c r="M14" s="48"/>
      <c r="N14" s="50"/>
      <c r="O14" s="141"/>
      <c r="P14" s="48"/>
      <c r="Q14" s="52"/>
      <c r="R14" s="51"/>
      <c r="S14" s="48"/>
      <c r="T14" s="52"/>
      <c r="U14" s="53"/>
      <c r="V14" s="52"/>
    </row>
    <row r="15" spans="1:22" x14ac:dyDescent="0.25">
      <c r="A15" s="18"/>
      <c r="B15" s="19"/>
      <c r="C15" s="45">
        <f>C14+1</f>
        <v>52</v>
      </c>
      <c r="D15" s="20"/>
      <c r="E15" s="21"/>
      <c r="F15" s="21"/>
      <c r="G15" s="21"/>
      <c r="H15" s="142"/>
      <c r="I15" s="142"/>
      <c r="J15" s="142"/>
      <c r="K15" s="142"/>
      <c r="L15" s="143"/>
      <c r="M15" s="142"/>
      <c r="N15" s="144"/>
      <c r="O15" s="26"/>
      <c r="P15" s="142"/>
      <c r="Q15" s="145"/>
      <c r="R15" s="26"/>
      <c r="S15" s="142"/>
      <c r="T15" s="145"/>
      <c r="U15" s="146"/>
      <c r="V15" s="145"/>
    </row>
    <row r="16" spans="1:22" x14ac:dyDescent="0.25">
      <c r="A16" s="18"/>
      <c r="B16" s="19"/>
      <c r="C16" s="45">
        <f t="shared" ref="C16:C24" si="2">C15+1</f>
        <v>53</v>
      </c>
      <c r="D16" s="20"/>
      <c r="E16" s="21"/>
      <c r="F16" s="21"/>
      <c r="G16" s="21"/>
      <c r="H16" s="142"/>
      <c r="I16" s="142"/>
      <c r="J16" s="142"/>
      <c r="K16" s="142"/>
      <c r="L16" s="143"/>
      <c r="M16" s="142"/>
      <c r="N16" s="144"/>
      <c r="O16" s="26"/>
      <c r="P16" s="142"/>
      <c r="Q16" s="145"/>
      <c r="R16" s="26"/>
      <c r="S16" s="142"/>
      <c r="T16" s="145"/>
      <c r="U16" s="146"/>
      <c r="V16" s="145"/>
    </row>
    <row r="17" spans="1:22" x14ac:dyDescent="0.25">
      <c r="A17" s="18"/>
      <c r="B17" s="19"/>
      <c r="C17" s="45">
        <f t="shared" si="2"/>
        <v>54</v>
      </c>
      <c r="D17" s="20"/>
      <c r="E17" s="21"/>
      <c r="F17" s="21"/>
      <c r="G17" s="21"/>
      <c r="H17" s="142"/>
      <c r="I17" s="142"/>
      <c r="J17" s="142"/>
      <c r="K17" s="142"/>
      <c r="L17" s="143"/>
      <c r="M17" s="142"/>
      <c r="N17" s="144"/>
      <c r="O17" s="26"/>
      <c r="P17" s="142"/>
      <c r="Q17" s="145"/>
      <c r="R17" s="26"/>
      <c r="S17" s="142"/>
      <c r="T17" s="145"/>
      <c r="U17" s="146"/>
      <c r="V17" s="145"/>
    </row>
    <row r="18" spans="1:22" x14ac:dyDescent="0.25">
      <c r="A18" s="18"/>
      <c r="B18" s="19"/>
      <c r="C18" s="45">
        <f t="shared" si="2"/>
        <v>55</v>
      </c>
      <c r="D18" s="20"/>
      <c r="E18" s="21"/>
      <c r="F18" s="21"/>
      <c r="G18" s="21"/>
      <c r="H18" s="142"/>
      <c r="I18" s="142"/>
      <c r="J18" s="142"/>
      <c r="K18" s="142"/>
      <c r="L18" s="143"/>
      <c r="M18" s="142"/>
      <c r="N18" s="144"/>
      <c r="O18" s="26"/>
      <c r="P18" s="142"/>
      <c r="Q18" s="145"/>
      <c r="R18" s="26"/>
      <c r="S18" s="142"/>
      <c r="T18" s="145"/>
      <c r="U18" s="146"/>
      <c r="V18" s="145"/>
    </row>
    <row r="19" spans="1:22" x14ac:dyDescent="0.25">
      <c r="A19" s="18"/>
      <c r="B19" s="19"/>
      <c r="C19" s="45">
        <f t="shared" si="2"/>
        <v>56</v>
      </c>
      <c r="D19" s="20"/>
      <c r="E19" s="21"/>
      <c r="F19" s="21"/>
      <c r="G19" s="21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/>
      <c r="B20" s="19"/>
      <c r="C20" s="45">
        <f t="shared" si="2"/>
        <v>57</v>
      </c>
      <c r="D20" s="20"/>
      <c r="E20" s="21"/>
      <c r="F20" s="21"/>
      <c r="G20" s="21"/>
      <c r="H20" s="142"/>
      <c r="I20" s="142"/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/>
      <c r="B21" s="19"/>
      <c r="C21" s="45">
        <f t="shared" si="2"/>
        <v>58</v>
      </c>
      <c r="D21" s="20"/>
      <c r="E21" s="21"/>
      <c r="F21" s="21"/>
      <c r="G21" s="21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45">
        <f t="shared" si="2"/>
        <v>59</v>
      </c>
      <c r="D22" s="20"/>
      <c r="E22" s="21"/>
      <c r="F22" s="21"/>
      <c r="G22" s="21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45">
        <f t="shared" si="2"/>
        <v>60</v>
      </c>
      <c r="D23" s="20"/>
      <c r="E23" s="21"/>
      <c r="F23" s="21"/>
      <c r="G23" s="21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ht="15.75" thickBot="1" x14ac:dyDescent="0.3">
      <c r="A24" s="100"/>
      <c r="B24" s="101"/>
      <c r="C24" s="45">
        <f t="shared" si="2"/>
        <v>61</v>
      </c>
      <c r="D24" s="29"/>
      <c r="E24" s="30"/>
      <c r="F24" s="30"/>
      <c r="G24" s="30"/>
      <c r="H24" s="147"/>
      <c r="I24" s="147"/>
      <c r="J24" s="147"/>
      <c r="K24" s="147"/>
      <c r="L24" s="148"/>
      <c r="M24" s="147"/>
      <c r="N24" s="149"/>
      <c r="O24" s="35"/>
      <c r="P24" s="147"/>
      <c r="Q24" s="150"/>
      <c r="R24" s="35"/>
      <c r="S24" s="147"/>
      <c r="T24" s="150"/>
      <c r="U24" s="151"/>
      <c r="V24" s="150"/>
    </row>
    <row r="25" spans="1:22" ht="15.75" thickBot="1" x14ac:dyDescent="0.3">
      <c r="A25" s="207"/>
      <c r="B25" s="208"/>
      <c r="C25" s="54"/>
      <c r="D25" s="152">
        <f>SUM(D14:D24)</f>
        <v>0</v>
      </c>
      <c r="E25" s="152">
        <f t="shared" ref="E25:V25" si="3">SUM(E14:E24)</f>
        <v>0</v>
      </c>
      <c r="F25" s="56">
        <f t="shared" si="3"/>
        <v>0</v>
      </c>
      <c r="G25" s="56">
        <f t="shared" si="3"/>
        <v>0</v>
      </c>
      <c r="H25" s="56">
        <f t="shared" si="3"/>
        <v>0</v>
      </c>
      <c r="I25" s="56">
        <f t="shared" si="3"/>
        <v>0</v>
      </c>
      <c r="J25" s="56">
        <f t="shared" si="3"/>
        <v>0</v>
      </c>
      <c r="K25" s="56">
        <f t="shared" si="3"/>
        <v>0</v>
      </c>
      <c r="L25" s="57">
        <f t="shared" si="3"/>
        <v>0</v>
      </c>
      <c r="M25" s="58">
        <f>SUM(M15:M24)</f>
        <v>0</v>
      </c>
      <c r="N25" s="56">
        <f t="shared" si="3"/>
        <v>0</v>
      </c>
      <c r="O25" s="55">
        <f t="shared" si="3"/>
        <v>0</v>
      </c>
      <c r="P25" s="56">
        <f t="shared" si="3"/>
        <v>0</v>
      </c>
      <c r="Q25" s="56">
        <f t="shared" si="3"/>
        <v>0</v>
      </c>
      <c r="R25" s="55">
        <f t="shared" si="3"/>
        <v>0</v>
      </c>
      <c r="S25" s="56">
        <f t="shared" si="3"/>
        <v>0</v>
      </c>
      <c r="T25" s="56">
        <f t="shared" si="3"/>
        <v>0</v>
      </c>
      <c r="U25" s="56">
        <f t="shared" si="3"/>
        <v>0</v>
      </c>
      <c r="V25" s="56">
        <f t="shared" si="3"/>
        <v>0</v>
      </c>
    </row>
    <row r="26" spans="1:22" x14ac:dyDescent="0.25">
      <c r="A26" s="209" t="s">
        <v>42</v>
      </c>
      <c r="B26" s="210"/>
      <c r="C26" s="59">
        <v>258</v>
      </c>
      <c r="D26" s="153"/>
      <c r="E26" s="154"/>
      <c r="F26" s="62"/>
      <c r="G26" s="62"/>
      <c r="H26" s="62"/>
      <c r="I26" s="62"/>
      <c r="J26" s="62"/>
      <c r="K26" s="62"/>
      <c r="L26" s="63"/>
      <c r="M26" s="62"/>
      <c r="N26" s="64"/>
      <c r="O26" s="65"/>
      <c r="P26" s="62"/>
      <c r="Q26" s="66"/>
      <c r="R26" s="65"/>
      <c r="S26" s="62"/>
      <c r="T26" s="66"/>
      <c r="U26" s="67"/>
      <c r="V26" s="66"/>
    </row>
    <row r="27" spans="1:22" x14ac:dyDescent="0.25">
      <c r="A27" s="68" t="s">
        <v>47</v>
      </c>
      <c r="B27" s="69" t="s">
        <v>48</v>
      </c>
      <c r="C27" s="70">
        <f>C26+1</f>
        <v>259</v>
      </c>
      <c r="D27" s="133"/>
      <c r="E27" s="134"/>
      <c r="F27" s="22"/>
      <c r="G27" s="22"/>
      <c r="H27" s="23"/>
      <c r="I27" s="23"/>
      <c r="J27" s="23"/>
      <c r="K27" s="23"/>
      <c r="L27" s="24"/>
      <c r="M27" s="23"/>
      <c r="N27" s="25"/>
      <c r="O27" s="26">
        <v>320</v>
      </c>
      <c r="P27" s="23"/>
      <c r="Q27" s="27"/>
      <c r="R27" s="26"/>
      <c r="S27" s="23"/>
      <c r="T27" s="27"/>
      <c r="U27" s="28"/>
      <c r="V27" s="27"/>
    </row>
    <row r="28" spans="1:22" x14ac:dyDescent="0.25">
      <c r="A28" s="68" t="s">
        <v>47</v>
      </c>
      <c r="B28" s="69" t="s">
        <v>49</v>
      </c>
      <c r="C28" s="70">
        <f t="shared" ref="C28:C41" si="4">C27+1</f>
        <v>260</v>
      </c>
      <c r="D28" s="133"/>
      <c r="E28" s="134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80</v>
      </c>
      <c r="S28" s="23"/>
      <c r="T28" s="27"/>
      <c r="U28" s="28"/>
      <c r="V28" s="27"/>
    </row>
    <row r="29" spans="1:22" x14ac:dyDescent="0.25">
      <c r="A29" s="68" t="s">
        <v>105</v>
      </c>
      <c r="B29" s="69" t="s">
        <v>106</v>
      </c>
      <c r="C29" s="70">
        <f t="shared" si="4"/>
        <v>261</v>
      </c>
      <c r="D29" s="133">
        <v>0</v>
      </c>
      <c r="E29" s="134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68" t="s">
        <v>107</v>
      </c>
      <c r="B30" s="69" t="s">
        <v>108</v>
      </c>
      <c r="C30" s="70">
        <f t="shared" si="4"/>
        <v>262</v>
      </c>
      <c r="D30" s="133">
        <v>300</v>
      </c>
      <c r="E30" s="134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105</v>
      </c>
      <c r="B31" s="69" t="s">
        <v>106</v>
      </c>
      <c r="C31" s="70">
        <f t="shared" si="4"/>
        <v>263</v>
      </c>
      <c r="D31" s="133">
        <v>100</v>
      </c>
      <c r="E31" s="134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109</v>
      </c>
      <c r="B32" s="19" t="s">
        <v>110</v>
      </c>
      <c r="C32" s="70">
        <f t="shared" si="4"/>
        <v>264</v>
      </c>
      <c r="D32" s="133"/>
      <c r="E32" s="134"/>
      <c r="F32" s="22"/>
      <c r="G32" s="22"/>
      <c r="H32" s="23">
        <v>3350</v>
      </c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111</v>
      </c>
      <c r="B33" s="19" t="s">
        <v>112</v>
      </c>
      <c r="C33" s="70">
        <f t="shared" si="4"/>
        <v>265</v>
      </c>
      <c r="D33" s="133"/>
      <c r="E33" s="134"/>
      <c r="F33" s="22"/>
      <c r="G33" s="22"/>
      <c r="H33" s="23">
        <v>4800</v>
      </c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113</v>
      </c>
      <c r="B34" s="19" t="s">
        <v>114</v>
      </c>
      <c r="C34" s="70">
        <f t="shared" si="4"/>
        <v>266</v>
      </c>
      <c r="D34" s="133"/>
      <c r="E34" s="134"/>
      <c r="F34" s="22"/>
      <c r="G34" s="22"/>
      <c r="H34" s="23">
        <v>6750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115</v>
      </c>
      <c r="B35" s="19" t="s">
        <v>116</v>
      </c>
      <c r="C35" s="70">
        <f t="shared" si="4"/>
        <v>267</v>
      </c>
      <c r="D35" s="133"/>
      <c r="E35" s="134"/>
      <c r="F35" s="22"/>
      <c r="G35" s="22"/>
      <c r="H35" s="23"/>
      <c r="I35" s="23"/>
      <c r="J35" s="23"/>
      <c r="K35" s="23"/>
      <c r="L35" s="24">
        <v>2450</v>
      </c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117</v>
      </c>
      <c r="B36" s="19" t="s">
        <v>118</v>
      </c>
      <c r="C36" s="70">
        <f t="shared" si="4"/>
        <v>268</v>
      </c>
      <c r="D36" s="133"/>
      <c r="E36" s="134"/>
      <c r="F36" s="22"/>
      <c r="G36" s="22"/>
      <c r="H36" s="23"/>
      <c r="I36" s="23"/>
      <c r="J36" s="23"/>
      <c r="K36" s="23"/>
      <c r="L36" s="24">
        <v>4125</v>
      </c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269</v>
      </c>
      <c r="D37" s="133"/>
      <c r="E37" s="134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270</v>
      </c>
      <c r="D38" s="133"/>
      <c r="E38" s="134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271</v>
      </c>
      <c r="D39" s="133"/>
      <c r="E39" s="134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272</v>
      </c>
      <c r="D40" s="133"/>
      <c r="E40" s="134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273</v>
      </c>
      <c r="D41" s="133"/>
      <c r="E41" s="134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155">
        <f t="shared" ref="D42:L42" si="5">SUM(D26:D41)</f>
        <v>400</v>
      </c>
      <c r="E42" s="155">
        <f t="shared" si="5"/>
        <v>0</v>
      </c>
      <c r="F42" s="74">
        <f t="shared" si="5"/>
        <v>0</v>
      </c>
      <c r="G42" s="74">
        <f t="shared" si="5"/>
        <v>0</v>
      </c>
      <c r="H42" s="74">
        <f t="shared" si="5"/>
        <v>14900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6575</v>
      </c>
      <c r="M42" s="76">
        <f>SUM(M27:M41)</f>
        <v>0</v>
      </c>
      <c r="N42" s="74">
        <f t="shared" ref="N42:V42" si="6">SUM(N26:N41)</f>
        <v>0</v>
      </c>
      <c r="O42" s="73">
        <f t="shared" si="6"/>
        <v>320</v>
      </c>
      <c r="P42" s="74">
        <f t="shared" si="6"/>
        <v>0</v>
      </c>
      <c r="Q42" s="74">
        <f t="shared" si="6"/>
        <v>0</v>
      </c>
      <c r="R42" s="73">
        <f t="shared" si="6"/>
        <v>80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78">
        <f>D43+E43+F43*5+G43*3.5+O43+R43</f>
        <v>45216.61</v>
      </c>
      <c r="C43" s="79" t="s">
        <v>51</v>
      </c>
      <c r="D43" s="80">
        <f t="shared" ref="D43:V43" si="7">D13+D25-D42</f>
        <v>7227</v>
      </c>
      <c r="E43" s="80">
        <f t="shared" si="7"/>
        <v>6862</v>
      </c>
      <c r="F43" s="81">
        <f t="shared" si="7"/>
        <v>307.52200000000005</v>
      </c>
      <c r="G43" s="81">
        <f t="shared" si="7"/>
        <v>0</v>
      </c>
      <c r="H43" s="81">
        <f t="shared" si="7"/>
        <v>-64951.94000000009</v>
      </c>
      <c r="I43" s="81">
        <f t="shared" si="7"/>
        <v>37908.614999999998</v>
      </c>
      <c r="J43" s="81">
        <f t="shared" si="7"/>
        <v>271.06999999999721</v>
      </c>
      <c r="K43" s="81">
        <f t="shared" si="7"/>
        <v>1</v>
      </c>
      <c r="L43" s="82">
        <f t="shared" si="7"/>
        <v>-9495.4999999999854</v>
      </c>
      <c r="M43" s="12">
        <f t="shared" si="7"/>
        <v>69917</v>
      </c>
      <c r="N43" s="81">
        <f t="shared" si="7"/>
        <v>12072</v>
      </c>
      <c r="O43" s="80">
        <f t="shared" si="7"/>
        <v>22432</v>
      </c>
      <c r="P43" s="81">
        <f t="shared" si="7"/>
        <v>-15389.810000000194</v>
      </c>
      <c r="Q43" s="81">
        <f t="shared" si="7"/>
        <v>0</v>
      </c>
      <c r="R43" s="80">
        <f t="shared" si="7"/>
        <v>7158</v>
      </c>
      <c r="S43" s="81">
        <f t="shared" si="7"/>
        <v>-71516.069999999992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3:B13"/>
    <mergeCell ref="A25:B25"/>
    <mergeCell ref="A26:B2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33FD-AC35-45BE-9227-F09EE96E04DF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5ADA2-BED1-43F3-9F83-1EFE108EC21B}">
  <dimension ref="A1:V61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3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7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57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210</v>
      </c>
      <c r="D4" s="157">
        <f>'[1]8'!D52</f>
        <v>7227</v>
      </c>
      <c r="E4" s="16">
        <f>'[1]8'!E52</f>
        <v>6862</v>
      </c>
      <c r="F4" s="89">
        <f>'[1]8'!F52</f>
        <v>307.52200000000005</v>
      </c>
      <c r="G4" s="89">
        <f>'[1]8'!G52</f>
        <v>0</v>
      </c>
      <c r="H4" s="89">
        <f>'[1]8'!H52</f>
        <v>-64951.94000000009</v>
      </c>
      <c r="I4" s="89">
        <f>'[1]8'!I52</f>
        <v>37908.614999999998</v>
      </c>
      <c r="J4" s="89">
        <f>'[1]8'!J52</f>
        <v>271.06999999999721</v>
      </c>
      <c r="K4" s="89">
        <f>'[1]8'!K52</f>
        <v>1</v>
      </c>
      <c r="L4" s="9">
        <f>'[1]8'!L52</f>
        <v>-9495.4999999999854</v>
      </c>
      <c r="M4" s="12">
        <f>'[1]8'!M52</f>
        <v>69917</v>
      </c>
      <c r="N4" s="89">
        <f>'[1]8'!N52</f>
        <v>12072</v>
      </c>
      <c r="O4" s="16">
        <f>'[1]8'!O52</f>
        <v>22432</v>
      </c>
      <c r="P4" s="89">
        <f>'[1]8'!P52</f>
        <v>-15389.810000000194</v>
      </c>
      <c r="Q4" s="89">
        <f>'[1]8'!Q52</f>
        <v>0</v>
      </c>
      <c r="R4" s="16">
        <f>'[1]8'!R52</f>
        <v>7158</v>
      </c>
      <c r="S4" s="89">
        <f>'[1]8'!S52</f>
        <v>-71516.069999999992</v>
      </c>
      <c r="T4" s="89">
        <f>'[1]8'!T52</f>
        <v>0</v>
      </c>
      <c r="U4" s="89">
        <f>'[1]8'!U52</f>
        <v>350000</v>
      </c>
      <c r="V4" s="89">
        <f>'[1]8'!V52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211</v>
      </c>
      <c r="D5" s="158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112000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22" si="0">C5+1</f>
        <v>212</v>
      </c>
      <c r="D6" s="158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26000</v>
      </c>
      <c r="U6" s="28"/>
      <c r="V6" s="27"/>
    </row>
    <row r="7" spans="1:22" x14ac:dyDescent="0.25">
      <c r="A7" s="18" t="s">
        <v>119</v>
      </c>
      <c r="B7" s="19" t="s">
        <v>55</v>
      </c>
      <c r="C7" s="6">
        <f t="shared" si="0"/>
        <v>213</v>
      </c>
      <c r="D7" s="158"/>
      <c r="E7" s="21"/>
      <c r="F7" s="22">
        <v>20</v>
      </c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119</v>
      </c>
      <c r="B8" s="19" t="s">
        <v>55</v>
      </c>
      <c r="C8" s="6">
        <f t="shared" si="0"/>
        <v>214</v>
      </c>
      <c r="D8" s="158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32</v>
      </c>
      <c r="C9" s="6">
        <f t="shared" si="0"/>
        <v>215</v>
      </c>
      <c r="D9" s="158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4970</v>
      </c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34</v>
      </c>
      <c r="C10" s="6">
        <f t="shared" si="0"/>
        <v>216</v>
      </c>
      <c r="D10" s="158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1200</v>
      </c>
      <c r="S10" s="23"/>
      <c r="T10" s="27"/>
      <c r="U10" s="28"/>
      <c r="V10" s="27"/>
    </row>
    <row r="11" spans="1:22" x14ac:dyDescent="0.25">
      <c r="A11" s="18" t="s">
        <v>120</v>
      </c>
      <c r="B11" s="19" t="s">
        <v>121</v>
      </c>
      <c r="C11" s="6">
        <f t="shared" si="0"/>
        <v>217</v>
      </c>
      <c r="D11" s="158"/>
      <c r="E11" s="21"/>
      <c r="F11" s="22"/>
      <c r="G11" s="22"/>
      <c r="H11" s="23">
        <v>1100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218</v>
      </c>
      <c r="D12" s="158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219</v>
      </c>
      <c r="D13" s="158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220</v>
      </c>
      <c r="D14" s="158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221</v>
      </c>
      <c r="D15" s="158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222</v>
      </c>
      <c r="D16" s="158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223</v>
      </c>
      <c r="D17" s="158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224</v>
      </c>
      <c r="D18" s="158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225</v>
      </c>
      <c r="D19" s="158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226</v>
      </c>
      <c r="D20" s="158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227</v>
      </c>
      <c r="D21" s="158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ht="15.75" thickBot="1" x14ac:dyDescent="0.3">
      <c r="A22" s="18"/>
      <c r="B22" s="19" t="s">
        <v>34</v>
      </c>
      <c r="C22" s="6">
        <f t="shared" si="0"/>
        <v>228</v>
      </c>
      <c r="D22" s="15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ht="15.75" thickBot="1" x14ac:dyDescent="0.3">
      <c r="A23" s="205"/>
      <c r="B23" s="206"/>
      <c r="C23" s="6"/>
      <c r="D23" s="160">
        <f>SUM(D4:D22)</f>
        <v>7227</v>
      </c>
      <c r="E23" s="39">
        <f t="shared" ref="E23:O23" si="1">SUM(E4:E22)</f>
        <v>7062</v>
      </c>
      <c r="F23" s="40">
        <f t="shared" si="1"/>
        <v>327.52200000000005</v>
      </c>
      <c r="G23" s="40">
        <f t="shared" si="1"/>
        <v>0</v>
      </c>
      <c r="H23" s="40">
        <f t="shared" si="1"/>
        <v>-63851.94000000009</v>
      </c>
      <c r="I23" s="40">
        <f t="shared" si="1"/>
        <v>37908.614999999998</v>
      </c>
      <c r="J23" s="40">
        <f t="shared" si="1"/>
        <v>271.06999999999721</v>
      </c>
      <c r="K23" s="40">
        <f t="shared" si="1"/>
        <v>1</v>
      </c>
      <c r="L23" s="41">
        <f t="shared" si="1"/>
        <v>-9495.4999999999854</v>
      </c>
      <c r="M23" s="42">
        <f>SUM(M4:M22)</f>
        <v>69917</v>
      </c>
      <c r="N23" s="43">
        <f t="shared" si="1"/>
        <v>12072</v>
      </c>
      <c r="O23" s="39">
        <f t="shared" si="1"/>
        <v>27402</v>
      </c>
      <c r="P23" s="40">
        <f>SUM(P4:P22)</f>
        <v>-15389.810000000194</v>
      </c>
      <c r="Q23" s="40">
        <f t="shared" ref="Q23:V23" si="2">SUM(Q4:Q22)</f>
        <v>112000</v>
      </c>
      <c r="R23" s="39">
        <f t="shared" si="2"/>
        <v>8358</v>
      </c>
      <c r="S23" s="40">
        <f t="shared" si="2"/>
        <v>-71516.069999999992</v>
      </c>
      <c r="T23" s="40">
        <f t="shared" si="2"/>
        <v>26000</v>
      </c>
      <c r="U23" s="40">
        <f t="shared" si="2"/>
        <v>350000</v>
      </c>
      <c r="V23" s="40">
        <f t="shared" si="2"/>
        <v>14738.360000000022</v>
      </c>
    </row>
    <row r="24" spans="1:22" x14ac:dyDescent="0.25">
      <c r="A24" s="44" t="s">
        <v>35</v>
      </c>
      <c r="B24" s="44" t="s">
        <v>36</v>
      </c>
      <c r="C24" s="45">
        <v>94</v>
      </c>
      <c r="D24" s="161"/>
      <c r="E24" s="47"/>
      <c r="F24" s="48"/>
      <c r="G24" s="48"/>
      <c r="H24" s="48"/>
      <c r="I24" s="48"/>
      <c r="J24" s="48"/>
      <c r="K24" s="48"/>
      <c r="L24" s="49"/>
      <c r="M24" s="48"/>
      <c r="N24" s="50"/>
      <c r="O24" s="51"/>
      <c r="P24" s="48"/>
      <c r="Q24" s="52"/>
      <c r="R24" s="51"/>
      <c r="S24" s="48"/>
      <c r="T24" s="52"/>
      <c r="U24" s="53"/>
      <c r="V24" s="52"/>
    </row>
    <row r="25" spans="1:22" x14ac:dyDescent="0.25">
      <c r="A25" s="18"/>
      <c r="B25" s="19"/>
      <c r="C25" s="45">
        <f>C24+1</f>
        <v>95</v>
      </c>
      <c r="D25" s="158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ref="C26:C39" si="3">C25+1</f>
        <v>96</v>
      </c>
      <c r="D26" s="158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97</v>
      </c>
      <c r="D27" s="158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37</v>
      </c>
      <c r="B28" s="19" t="s">
        <v>22</v>
      </c>
      <c r="C28" s="45">
        <f t="shared" si="3"/>
        <v>98</v>
      </c>
      <c r="D28" s="158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112000</v>
      </c>
      <c r="Q28" s="27">
        <v>-112000</v>
      </c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25</v>
      </c>
      <c r="C29" s="45">
        <f t="shared" si="3"/>
        <v>99</v>
      </c>
      <c r="D29" s="158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26000</v>
      </c>
      <c r="T29" s="27">
        <v>-26000</v>
      </c>
      <c r="U29" s="28"/>
      <c r="V29" s="27"/>
    </row>
    <row r="30" spans="1:22" x14ac:dyDescent="0.25">
      <c r="A30" s="18" t="s">
        <v>22</v>
      </c>
      <c r="B30" s="19" t="s">
        <v>25</v>
      </c>
      <c r="C30" s="45">
        <f t="shared" si="3"/>
        <v>100</v>
      </c>
      <c r="D30" s="158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-45550</v>
      </c>
      <c r="Q30" s="27"/>
      <c r="R30" s="26"/>
      <c r="S30" s="23">
        <v>45550</v>
      </c>
      <c r="T30" s="27"/>
      <c r="U30" s="28"/>
      <c r="V30" s="27"/>
    </row>
    <row r="31" spans="1:22" x14ac:dyDescent="0.25">
      <c r="A31" s="18" t="s">
        <v>22</v>
      </c>
      <c r="B31" s="19" t="s">
        <v>38</v>
      </c>
      <c r="C31" s="45">
        <f t="shared" si="3"/>
        <v>101</v>
      </c>
      <c r="D31" s="158"/>
      <c r="E31" s="21"/>
      <c r="F31" s="22"/>
      <c r="G31" s="22"/>
      <c r="H31" s="23"/>
      <c r="I31" s="23"/>
      <c r="J31" s="23"/>
      <c r="K31" s="23"/>
      <c r="L31" s="24">
        <v>9500</v>
      </c>
      <c r="M31" s="23"/>
      <c r="N31" s="25"/>
      <c r="O31" s="26"/>
      <c r="P31" s="23">
        <v>-9500</v>
      </c>
      <c r="Q31" s="27"/>
      <c r="R31" s="26"/>
      <c r="S31" s="23"/>
      <c r="T31" s="27"/>
      <c r="U31" s="28"/>
      <c r="V31" s="27"/>
    </row>
    <row r="32" spans="1:22" x14ac:dyDescent="0.25">
      <c r="A32" s="18" t="s">
        <v>22</v>
      </c>
      <c r="B32" s="19" t="s">
        <v>122</v>
      </c>
      <c r="C32" s="45">
        <f t="shared" si="3"/>
        <v>102</v>
      </c>
      <c r="D32" s="158"/>
      <c r="E32" s="21"/>
      <c r="F32" s="22"/>
      <c r="G32" s="22"/>
      <c r="H32" s="23">
        <v>41500</v>
      </c>
      <c r="I32" s="23"/>
      <c r="J32" s="23"/>
      <c r="K32" s="23"/>
      <c r="L32" s="24"/>
      <c r="M32" s="23"/>
      <c r="N32" s="25"/>
      <c r="O32" s="26"/>
      <c r="P32" s="23">
        <v>-41500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123</v>
      </c>
      <c r="B33" s="19" t="s">
        <v>39</v>
      </c>
      <c r="C33" s="45">
        <f t="shared" si="3"/>
        <v>103</v>
      </c>
      <c r="D33" s="158"/>
      <c r="E33" s="21"/>
      <c r="F33" s="22"/>
      <c r="G33" s="22"/>
      <c r="H33" s="23">
        <v>12072</v>
      </c>
      <c r="I33" s="23"/>
      <c r="J33" s="23"/>
      <c r="K33" s="23"/>
      <c r="L33" s="24"/>
      <c r="M33" s="23"/>
      <c r="N33" s="25">
        <v>-12072</v>
      </c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0" t="s">
        <v>41</v>
      </c>
      <c r="B34" s="101" t="s">
        <v>56</v>
      </c>
      <c r="C34" s="45">
        <f t="shared" si="3"/>
        <v>104</v>
      </c>
      <c r="D34" s="159"/>
      <c r="E34" s="30">
        <v>-42800</v>
      </c>
      <c r="F34" s="31"/>
      <c r="G34" s="31"/>
      <c r="H34" s="32">
        <v>42800</v>
      </c>
      <c r="I34" s="32"/>
      <c r="J34" s="32"/>
      <c r="K34" s="32"/>
      <c r="L34" s="33"/>
      <c r="M34" s="32"/>
      <c r="N34" s="34"/>
      <c r="O34" s="35"/>
      <c r="P34" s="32"/>
      <c r="Q34" s="36"/>
      <c r="R34" s="35"/>
      <c r="S34" s="32"/>
      <c r="T34" s="36"/>
      <c r="U34" s="37"/>
      <c r="V34" s="36"/>
    </row>
    <row r="35" spans="1:22" x14ac:dyDescent="0.25">
      <c r="A35" s="100" t="s">
        <v>124</v>
      </c>
      <c r="B35" s="101" t="s">
        <v>125</v>
      </c>
      <c r="C35" s="45">
        <f t="shared" si="3"/>
        <v>105</v>
      </c>
      <c r="D35" s="159"/>
      <c r="E35" s="30"/>
      <c r="F35" s="31">
        <v>-70</v>
      </c>
      <c r="G35" s="31"/>
      <c r="H35" s="32"/>
      <c r="I35" s="32">
        <v>70</v>
      </c>
      <c r="J35" s="32"/>
      <c r="K35" s="32"/>
      <c r="L35" s="33"/>
      <c r="M35" s="32"/>
      <c r="N35" s="34"/>
      <c r="O35" s="35"/>
      <c r="P35" s="32"/>
      <c r="Q35" s="36"/>
      <c r="R35" s="35"/>
      <c r="S35" s="32"/>
      <c r="T35" s="36"/>
      <c r="U35" s="37"/>
      <c r="V35" s="36"/>
    </row>
    <row r="36" spans="1:22" x14ac:dyDescent="0.25">
      <c r="A36" s="100" t="s">
        <v>126</v>
      </c>
      <c r="B36" s="101" t="s">
        <v>127</v>
      </c>
      <c r="C36" s="45">
        <f t="shared" si="3"/>
        <v>106</v>
      </c>
      <c r="D36" s="159"/>
      <c r="E36" s="30"/>
      <c r="F36" s="31"/>
      <c r="G36" s="31"/>
      <c r="H36" s="32">
        <v>-1566.12</v>
      </c>
      <c r="I36" s="32"/>
      <c r="J36" s="32">
        <v>500</v>
      </c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x14ac:dyDescent="0.25">
      <c r="A37" s="100"/>
      <c r="B37" s="101"/>
      <c r="C37" s="45">
        <f t="shared" si="3"/>
        <v>107</v>
      </c>
      <c r="D37" s="159"/>
      <c r="E37" s="30"/>
      <c r="F37" s="31"/>
      <c r="G37" s="31"/>
      <c r="H37" s="32"/>
      <c r="I37" s="32"/>
      <c r="J37" s="32"/>
      <c r="K37" s="32"/>
      <c r="L37" s="33"/>
      <c r="M37" s="32"/>
      <c r="N37" s="34"/>
      <c r="O37" s="35"/>
      <c r="P37" s="32"/>
      <c r="Q37" s="36"/>
      <c r="R37" s="35"/>
      <c r="S37" s="32"/>
      <c r="T37" s="36"/>
      <c r="U37" s="37"/>
      <c r="V37" s="36"/>
    </row>
    <row r="38" spans="1:22" x14ac:dyDescent="0.25">
      <c r="A38" s="100" t="s">
        <v>128</v>
      </c>
      <c r="B38" s="101" t="s">
        <v>41</v>
      </c>
      <c r="C38" s="45">
        <f t="shared" si="3"/>
        <v>108</v>
      </c>
      <c r="D38" s="159"/>
      <c r="E38" s="30">
        <v>35570</v>
      </c>
      <c r="F38" s="31"/>
      <c r="G38" s="31"/>
      <c r="H38" s="32"/>
      <c r="I38" s="32"/>
      <c r="J38" s="32"/>
      <c r="K38" s="32"/>
      <c r="L38" s="33"/>
      <c r="M38" s="32"/>
      <c r="N38" s="34"/>
      <c r="O38" s="35">
        <v>-27232</v>
      </c>
      <c r="P38" s="32"/>
      <c r="Q38" s="36"/>
      <c r="R38" s="35">
        <v>-8338</v>
      </c>
      <c r="S38" s="32"/>
      <c r="T38" s="36"/>
      <c r="U38" s="37"/>
      <c r="V38" s="36"/>
    </row>
    <row r="39" spans="1:22" ht="15.75" thickBot="1" x14ac:dyDescent="0.3">
      <c r="A39" s="100"/>
      <c r="B39" s="101"/>
      <c r="C39" s="45">
        <f t="shared" si="3"/>
        <v>109</v>
      </c>
      <c r="D39" s="159"/>
      <c r="E39" s="30"/>
      <c r="F39" s="31"/>
      <c r="G39" s="31"/>
      <c r="H39" s="32"/>
      <c r="I39" s="32"/>
      <c r="J39" s="32"/>
      <c r="K39" s="32"/>
      <c r="L39" s="33"/>
      <c r="M39" s="32"/>
      <c r="N39" s="34"/>
      <c r="O39" s="35"/>
      <c r="P39" s="32"/>
      <c r="Q39" s="36"/>
      <c r="R39" s="35"/>
      <c r="S39" s="32"/>
      <c r="T39" s="36"/>
      <c r="U39" s="37"/>
      <c r="V39" s="36"/>
    </row>
    <row r="40" spans="1:22" ht="15.75" thickBot="1" x14ac:dyDescent="0.3">
      <c r="A40" s="207"/>
      <c r="B40" s="208"/>
      <c r="C40" s="54"/>
      <c r="D40" s="162">
        <f>SUM(D24:D39)</f>
        <v>0</v>
      </c>
      <c r="E40" s="55">
        <f t="shared" ref="E40:V40" si="4">SUM(E24:E39)</f>
        <v>-7230</v>
      </c>
      <c r="F40" s="56">
        <f t="shared" si="4"/>
        <v>-70</v>
      </c>
      <c r="G40" s="56">
        <f t="shared" si="4"/>
        <v>0</v>
      </c>
      <c r="H40" s="56">
        <f t="shared" si="4"/>
        <v>94805.88</v>
      </c>
      <c r="I40" s="56">
        <f t="shared" si="4"/>
        <v>70</v>
      </c>
      <c r="J40" s="56">
        <f t="shared" si="4"/>
        <v>500</v>
      </c>
      <c r="K40" s="56">
        <f t="shared" si="4"/>
        <v>0</v>
      </c>
      <c r="L40" s="57">
        <f t="shared" si="4"/>
        <v>9500</v>
      </c>
      <c r="M40" s="58">
        <f>SUM(M25:M39)</f>
        <v>0</v>
      </c>
      <c r="N40" s="56">
        <f t="shared" si="4"/>
        <v>-12072</v>
      </c>
      <c r="O40" s="55">
        <f t="shared" si="4"/>
        <v>-27232</v>
      </c>
      <c r="P40" s="56">
        <f t="shared" si="4"/>
        <v>15450</v>
      </c>
      <c r="Q40" s="56">
        <f t="shared" si="4"/>
        <v>-112000</v>
      </c>
      <c r="R40" s="55">
        <f t="shared" si="4"/>
        <v>-8338</v>
      </c>
      <c r="S40" s="56">
        <f t="shared" si="4"/>
        <v>71550</v>
      </c>
      <c r="T40" s="56">
        <f t="shared" si="4"/>
        <v>-26000</v>
      </c>
      <c r="U40" s="56">
        <f t="shared" si="4"/>
        <v>0</v>
      </c>
      <c r="V40" s="56">
        <f t="shared" si="4"/>
        <v>0</v>
      </c>
    </row>
    <row r="41" spans="1:22" x14ac:dyDescent="0.25">
      <c r="A41" s="209" t="s">
        <v>42</v>
      </c>
      <c r="B41" s="210"/>
      <c r="C41" s="59">
        <v>268</v>
      </c>
      <c r="D41" s="163"/>
      <c r="E41" s="61"/>
      <c r="F41" s="62"/>
      <c r="G41" s="62"/>
      <c r="H41" s="62"/>
      <c r="I41" s="62"/>
      <c r="J41" s="62"/>
      <c r="K41" s="62"/>
      <c r="L41" s="63"/>
      <c r="M41" s="62"/>
      <c r="N41" s="64"/>
      <c r="O41" s="65"/>
      <c r="P41" s="62"/>
      <c r="Q41" s="66"/>
      <c r="R41" s="65"/>
      <c r="S41" s="62"/>
      <c r="T41" s="66"/>
      <c r="U41" s="67"/>
      <c r="V41" s="66"/>
    </row>
    <row r="42" spans="1:22" x14ac:dyDescent="0.25">
      <c r="A42" s="68" t="s">
        <v>47</v>
      </c>
      <c r="B42" s="69" t="s">
        <v>48</v>
      </c>
      <c r="C42" s="70">
        <f>C41+1</f>
        <v>269</v>
      </c>
      <c r="D42" s="158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>
        <v>170</v>
      </c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47</v>
      </c>
      <c r="B43" s="69" t="s">
        <v>48</v>
      </c>
      <c r="C43" s="70">
        <f t="shared" ref="C43:C59" si="5">C42+1</f>
        <v>270</v>
      </c>
      <c r="D43" s="158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>
        <v>20</v>
      </c>
      <c r="S43" s="23"/>
      <c r="T43" s="27"/>
      <c r="U43" s="28"/>
      <c r="V43" s="27"/>
    </row>
    <row r="44" spans="1:22" x14ac:dyDescent="0.25">
      <c r="A44" s="68" t="s">
        <v>129</v>
      </c>
      <c r="B44" s="69" t="s">
        <v>130</v>
      </c>
      <c r="C44" s="70">
        <f t="shared" si="5"/>
        <v>271</v>
      </c>
      <c r="D44" s="158">
        <v>695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5"/>
        <v>272</v>
      </c>
      <c r="D45" s="158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273</v>
      </c>
      <c r="D46" s="158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274</v>
      </c>
      <c r="D47" s="158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275</v>
      </c>
      <c r="D48" s="158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85"/>
      <c r="C49" s="70">
        <f t="shared" si="5"/>
        <v>276</v>
      </c>
      <c r="D49" s="158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/>
      <c r="B50" s="85"/>
      <c r="C50" s="70">
        <f t="shared" si="5"/>
        <v>277</v>
      </c>
      <c r="D50" s="158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/>
      <c r="B51" s="19"/>
      <c r="C51" s="70">
        <f t="shared" si="5"/>
        <v>278</v>
      </c>
      <c r="D51" s="158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279</v>
      </c>
      <c r="D52" s="158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280</v>
      </c>
      <c r="D53" s="158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/>
      <c r="B54" s="69"/>
      <c r="C54" s="70">
        <f t="shared" si="5"/>
        <v>281</v>
      </c>
      <c r="D54" s="158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68"/>
      <c r="B55" s="69"/>
      <c r="C55" s="70">
        <f t="shared" si="5"/>
        <v>282</v>
      </c>
      <c r="D55" s="158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68"/>
      <c r="B56" s="69"/>
      <c r="C56" s="70">
        <f t="shared" si="5"/>
        <v>283</v>
      </c>
      <c r="D56" s="158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68"/>
      <c r="B57" s="69"/>
      <c r="C57" s="70">
        <f t="shared" si="5"/>
        <v>284</v>
      </c>
      <c r="D57" s="158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68" t="s">
        <v>47</v>
      </c>
      <c r="B58" s="69" t="s">
        <v>48</v>
      </c>
      <c r="C58" s="70">
        <f t="shared" si="5"/>
        <v>285</v>
      </c>
      <c r="D58" s="158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68" t="s">
        <v>47</v>
      </c>
      <c r="B59" s="69" t="s">
        <v>48</v>
      </c>
      <c r="C59" s="70">
        <f t="shared" si="5"/>
        <v>286</v>
      </c>
      <c r="D59" s="158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1"/>
      <c r="B60" s="72"/>
      <c r="C60" s="70"/>
      <c r="D60" s="164">
        <f t="shared" ref="D60:L60" si="6">SUM(D41:D59)</f>
        <v>695</v>
      </c>
      <c r="E60" s="73">
        <f t="shared" si="6"/>
        <v>0</v>
      </c>
      <c r="F60" s="74">
        <f t="shared" si="6"/>
        <v>0</v>
      </c>
      <c r="G60" s="74">
        <f t="shared" si="6"/>
        <v>0</v>
      </c>
      <c r="H60" s="74">
        <f t="shared" si="6"/>
        <v>0</v>
      </c>
      <c r="I60" s="74">
        <f t="shared" si="6"/>
        <v>0</v>
      </c>
      <c r="J60" s="74">
        <f t="shared" si="6"/>
        <v>0</v>
      </c>
      <c r="K60" s="74">
        <f t="shared" si="6"/>
        <v>0</v>
      </c>
      <c r="L60" s="75">
        <f t="shared" si="6"/>
        <v>0</v>
      </c>
      <c r="M60" s="76">
        <f>SUM(M42:M59)</f>
        <v>0</v>
      </c>
      <c r="N60" s="74">
        <f t="shared" ref="N60:V60" si="7">SUM(N41:N59)</f>
        <v>0</v>
      </c>
      <c r="O60" s="73">
        <f t="shared" si="7"/>
        <v>170</v>
      </c>
      <c r="P60" s="74">
        <f t="shared" si="7"/>
        <v>0</v>
      </c>
      <c r="Q60" s="74">
        <f t="shared" si="7"/>
        <v>0</v>
      </c>
      <c r="R60" s="73">
        <f t="shared" si="7"/>
        <v>20</v>
      </c>
      <c r="S60" s="74">
        <f t="shared" si="7"/>
        <v>0</v>
      </c>
      <c r="T60" s="74">
        <f t="shared" si="7"/>
        <v>0</v>
      </c>
      <c r="U60" s="74">
        <f t="shared" si="7"/>
        <v>0</v>
      </c>
      <c r="V60" s="74">
        <f t="shared" si="7"/>
        <v>0</v>
      </c>
    </row>
    <row r="61" spans="1:22" ht="15.75" thickBot="1" x14ac:dyDescent="0.3">
      <c r="A61" s="77" t="s">
        <v>50</v>
      </c>
      <c r="B61" s="78">
        <f>D61+E61+F61*5+G61*3.5+O61+R61</f>
        <v>7651.6100000000006</v>
      </c>
      <c r="C61" s="79" t="s">
        <v>51</v>
      </c>
      <c r="D61" s="165">
        <f t="shared" ref="D61:V61" si="8">D23+D40-D60</f>
        <v>6532</v>
      </c>
      <c r="E61" s="80">
        <f t="shared" si="8"/>
        <v>-168</v>
      </c>
      <c r="F61" s="81">
        <f t="shared" si="8"/>
        <v>257.52200000000005</v>
      </c>
      <c r="G61" s="81">
        <f t="shared" si="8"/>
        <v>0</v>
      </c>
      <c r="H61" s="81">
        <f t="shared" si="8"/>
        <v>30953.939999999915</v>
      </c>
      <c r="I61" s="81">
        <f t="shared" si="8"/>
        <v>37978.614999999998</v>
      </c>
      <c r="J61" s="81">
        <f t="shared" si="8"/>
        <v>771.06999999999721</v>
      </c>
      <c r="K61" s="81">
        <f t="shared" si="8"/>
        <v>1</v>
      </c>
      <c r="L61" s="82">
        <f t="shared" si="8"/>
        <v>4.5000000000145519</v>
      </c>
      <c r="M61" s="12">
        <f t="shared" si="8"/>
        <v>69917</v>
      </c>
      <c r="N61" s="81">
        <f t="shared" si="8"/>
        <v>0</v>
      </c>
      <c r="O61" s="80">
        <f t="shared" si="8"/>
        <v>0</v>
      </c>
      <c r="P61" s="81">
        <f t="shared" si="8"/>
        <v>60.189999999805877</v>
      </c>
      <c r="Q61" s="81">
        <f t="shared" si="8"/>
        <v>0</v>
      </c>
      <c r="R61" s="80">
        <f t="shared" si="8"/>
        <v>0</v>
      </c>
      <c r="S61" s="81">
        <f t="shared" si="8"/>
        <v>33.930000000007567</v>
      </c>
      <c r="T61" s="81">
        <f t="shared" si="8"/>
        <v>0</v>
      </c>
      <c r="U61" s="81">
        <f t="shared" si="8"/>
        <v>350000</v>
      </c>
      <c r="V61" s="81">
        <f t="shared" si="8"/>
        <v>14738.360000000022</v>
      </c>
    </row>
  </sheetData>
  <mergeCells count="12">
    <mergeCell ref="U2:V2"/>
    <mergeCell ref="A23:B23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E64C-DB82-4B9B-AF4D-64021A34F85E}">
  <dimension ref="A1:V53"/>
  <sheetViews>
    <sheetView rightToLeft="1" workbookViewId="0">
      <selection activeCell="A8" sqref="A8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3</v>
      </c>
      <c r="C1" s="7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16">
        <f>'[1]1'!A2:B2</f>
        <v>2025</v>
      </c>
      <c r="B2" s="216"/>
      <c r="C2" s="7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7" t="s">
        <v>7</v>
      </c>
      <c r="B3" s="7" t="s">
        <v>8</v>
      </c>
      <c r="C3" s="7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217</v>
      </c>
      <c r="D4" s="16">
        <f>'[1]9'!D61</f>
        <v>6532</v>
      </c>
      <c r="E4" s="16">
        <f>'[1]9'!E61</f>
        <v>-168</v>
      </c>
      <c r="F4" s="89">
        <f>'[1]9'!F61</f>
        <v>257.52200000000005</v>
      </c>
      <c r="G4" s="89">
        <f>'[1]9'!G61</f>
        <v>0</v>
      </c>
      <c r="H4" s="89">
        <f>'[1]9'!H61</f>
        <v>-10546.060000000092</v>
      </c>
      <c r="I4" s="89">
        <f>'[1]9'!I61</f>
        <v>37978.614999999998</v>
      </c>
      <c r="J4" s="89">
        <f>'[1]9'!J61</f>
        <v>771.06999999999721</v>
      </c>
      <c r="K4" s="89">
        <f>'[1]9'!K61</f>
        <v>1</v>
      </c>
      <c r="L4" s="9">
        <f>'[1]9'!L61</f>
        <v>4.5000000000145519</v>
      </c>
      <c r="M4" s="12">
        <f>'[1]9'!M61</f>
        <v>69917</v>
      </c>
      <c r="N4" s="89">
        <f>'[1]9'!N61</f>
        <v>0</v>
      </c>
      <c r="O4" s="16">
        <f>'[1]9'!O61</f>
        <v>0</v>
      </c>
      <c r="P4" s="89">
        <f>'[1]9'!P61</f>
        <v>41560.189999999806</v>
      </c>
      <c r="Q4" s="89">
        <f>'[1]9'!Q61</f>
        <v>0</v>
      </c>
      <c r="R4" s="16">
        <f>'[1]9'!R61</f>
        <v>0</v>
      </c>
      <c r="S4" s="89">
        <f>'[1]9'!S61</f>
        <v>33.930000000007567</v>
      </c>
      <c r="T4" s="89">
        <f>'[1]9'!T61</f>
        <v>0</v>
      </c>
      <c r="U4" s="89">
        <f>'[1]9'!U61</f>
        <v>350000</v>
      </c>
      <c r="V4" s="89">
        <f>'[1]9'!V61</f>
        <v>14738.360000000022</v>
      </c>
    </row>
    <row r="5" spans="1:22" x14ac:dyDescent="0.25">
      <c r="A5" s="19"/>
      <c r="B5" s="19" t="s">
        <v>32</v>
      </c>
      <c r="C5" s="7">
        <f>C4+1</f>
        <v>218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5392</v>
      </c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34</v>
      </c>
      <c r="C6" s="7">
        <f t="shared" ref="C6:C16" si="0">C5+1</f>
        <v>219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1700</v>
      </c>
      <c r="S6" s="23"/>
      <c r="T6" s="27"/>
      <c r="U6" s="28"/>
      <c r="V6" s="27"/>
    </row>
    <row r="7" spans="1:22" x14ac:dyDescent="0.25">
      <c r="A7" s="19" t="s">
        <v>131</v>
      </c>
      <c r="B7" s="19" t="s">
        <v>55</v>
      </c>
      <c r="C7" s="7">
        <f t="shared" si="0"/>
        <v>220</v>
      </c>
      <c r="D7" s="20"/>
      <c r="E7" s="21">
        <v>1200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132</v>
      </c>
      <c r="B8" s="19" t="s">
        <v>133</v>
      </c>
      <c r="C8" s="7">
        <f t="shared" si="0"/>
        <v>221</v>
      </c>
      <c r="D8" s="20"/>
      <c r="E8" s="21">
        <v>1000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134</v>
      </c>
      <c r="B9" s="19" t="s">
        <v>135</v>
      </c>
      <c r="C9" s="7">
        <f t="shared" si="0"/>
        <v>222</v>
      </c>
      <c r="D9" s="20"/>
      <c r="E9" s="21">
        <v>200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136</v>
      </c>
      <c r="B10" s="19" t="s">
        <v>137</v>
      </c>
      <c r="C10" s="7">
        <f t="shared" si="0"/>
        <v>223</v>
      </c>
      <c r="D10" s="20"/>
      <c r="E10" s="21"/>
      <c r="F10" s="22">
        <v>33.799999999999997</v>
      </c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103</v>
      </c>
      <c r="B11" s="19" t="s">
        <v>138</v>
      </c>
      <c r="C11" s="7">
        <f t="shared" si="0"/>
        <v>224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103</v>
      </c>
      <c r="B12" s="19" t="s">
        <v>133</v>
      </c>
      <c r="C12" s="7">
        <f t="shared" si="0"/>
        <v>225</v>
      </c>
      <c r="D12" s="20"/>
      <c r="E12" s="21">
        <v>1450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103</v>
      </c>
      <c r="B13" s="19" t="s">
        <v>55</v>
      </c>
      <c r="C13" s="7">
        <f t="shared" si="0"/>
        <v>226</v>
      </c>
      <c r="D13" s="20"/>
      <c r="E13" s="21"/>
      <c r="F13" s="22">
        <v>45.5</v>
      </c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227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32</v>
      </c>
      <c r="C15" s="7">
        <f t="shared" si="0"/>
        <v>228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34</v>
      </c>
      <c r="C16" s="7">
        <f t="shared" si="0"/>
        <v>229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17"/>
      <c r="B17" s="232"/>
      <c r="C17" s="206"/>
      <c r="D17" s="38">
        <f>SUM(D4:D16)</f>
        <v>6532</v>
      </c>
      <c r="E17" s="39">
        <f t="shared" ref="E17:O17" si="1">SUM(E4:E16)</f>
        <v>4977</v>
      </c>
      <c r="F17" s="40">
        <f t="shared" si="1"/>
        <v>336.82200000000006</v>
      </c>
      <c r="G17" s="40">
        <f t="shared" si="1"/>
        <v>0</v>
      </c>
      <c r="H17" s="40">
        <f t="shared" si="1"/>
        <v>-10546.060000000092</v>
      </c>
      <c r="I17" s="40">
        <f t="shared" si="1"/>
        <v>37978.614999999998</v>
      </c>
      <c r="J17" s="40">
        <f t="shared" si="1"/>
        <v>771.06999999999721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5392</v>
      </c>
      <c r="P17" s="40">
        <f>SUM(P4:P16)</f>
        <v>41560.189999999806</v>
      </c>
      <c r="Q17" s="40">
        <f t="shared" ref="Q17:V17" si="2">SUM(Q4:Q16)</f>
        <v>0</v>
      </c>
      <c r="R17" s="39">
        <f t="shared" si="2"/>
        <v>1700</v>
      </c>
      <c r="S17" s="40">
        <f t="shared" si="2"/>
        <v>33.930000000007567</v>
      </c>
      <c r="T17" s="40">
        <f t="shared" si="2"/>
        <v>0</v>
      </c>
      <c r="U17" s="40">
        <f t="shared" si="2"/>
        <v>350000</v>
      </c>
      <c r="V17" s="40">
        <f t="shared" si="2"/>
        <v>14738.360000000022</v>
      </c>
    </row>
    <row r="18" spans="1:22" x14ac:dyDescent="0.25">
      <c r="A18" s="44" t="s">
        <v>35</v>
      </c>
      <c r="B18" s="44" t="s">
        <v>36</v>
      </c>
      <c r="C18" s="44">
        <v>108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9" t="s">
        <v>139</v>
      </c>
      <c r="B19" s="19" t="s">
        <v>140</v>
      </c>
      <c r="C19" s="44">
        <f>C18+1</f>
        <v>109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9"/>
      <c r="B20" s="19"/>
      <c r="C20" s="44">
        <f t="shared" ref="C20:C28" si="3">C19+1</f>
        <v>110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4">
        <f t="shared" si="3"/>
        <v>111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4">
        <f t="shared" si="3"/>
        <v>112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4">
        <f t="shared" si="3"/>
        <v>113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4">
        <f t="shared" si="3"/>
        <v>114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41</v>
      </c>
      <c r="B25" s="19" t="s">
        <v>56</v>
      </c>
      <c r="C25" s="44">
        <f t="shared" si="3"/>
        <v>115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139</v>
      </c>
      <c r="B26" s="19" t="s">
        <v>140</v>
      </c>
      <c r="C26" s="44">
        <f t="shared" si="3"/>
        <v>116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141</v>
      </c>
      <c r="B27" s="19" t="s">
        <v>142</v>
      </c>
      <c r="C27" s="44">
        <f t="shared" si="3"/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143</v>
      </c>
      <c r="B28" s="19" t="s">
        <v>144</v>
      </c>
      <c r="C28" s="44">
        <f t="shared" si="3"/>
        <v>118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33"/>
      <c r="B29" s="233"/>
      <c r="C29" s="233"/>
      <c r="D29" s="55">
        <f>SUM(D18:D28)</f>
        <v>0</v>
      </c>
      <c r="E29" s="55">
        <f t="shared" ref="E29:V29" si="4">SUM(E18:E28)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SUM(M19:M28)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34" t="s">
        <v>42</v>
      </c>
      <c r="B30" s="234"/>
      <c r="C30" s="72">
        <v>271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 t="s">
        <v>47</v>
      </c>
      <c r="B31" s="69" t="s">
        <v>48</v>
      </c>
      <c r="C31" s="72">
        <f>C30+1</f>
        <v>272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>
        <v>50</v>
      </c>
      <c r="P31" s="23"/>
      <c r="Q31" s="27"/>
      <c r="R31" s="26"/>
      <c r="S31" s="23"/>
      <c r="T31" s="27"/>
      <c r="U31" s="28"/>
      <c r="V31" s="27"/>
    </row>
    <row r="32" spans="1:22" x14ac:dyDescent="0.25">
      <c r="A32" s="68" t="s">
        <v>47</v>
      </c>
      <c r="B32" s="69" t="s">
        <v>49</v>
      </c>
      <c r="C32" s="72">
        <f t="shared" ref="C32:C51" si="5">C31+1</f>
        <v>273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>
        <v>70</v>
      </c>
      <c r="S32" s="23"/>
      <c r="T32" s="27"/>
      <c r="U32" s="28"/>
      <c r="V32" s="27"/>
    </row>
    <row r="33" spans="1:22" x14ac:dyDescent="0.25">
      <c r="A33" s="68" t="s">
        <v>129</v>
      </c>
      <c r="B33" s="69" t="s">
        <v>145</v>
      </c>
      <c r="C33" s="70">
        <f t="shared" si="5"/>
        <v>274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276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277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5"/>
        <v>278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279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280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5"/>
        <v>281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286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287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288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68"/>
      <c r="B48" s="69"/>
      <c r="C48" s="70">
        <f t="shared" si="5"/>
        <v>289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69"/>
      <c r="C49" s="70">
        <f t="shared" si="5"/>
        <v>290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 t="s">
        <v>47</v>
      </c>
      <c r="B50" s="69" t="s">
        <v>48</v>
      </c>
      <c r="C50" s="70">
        <f t="shared" si="5"/>
        <v>291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 t="s">
        <v>47</v>
      </c>
      <c r="B51" s="69" t="s">
        <v>49</v>
      </c>
      <c r="C51" s="70">
        <f t="shared" si="5"/>
        <v>292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35"/>
      <c r="B52" s="236"/>
      <c r="C52" s="237"/>
      <c r="D52" s="73">
        <f>SUM(D30:D51)</f>
        <v>500</v>
      </c>
      <c r="E52" s="73">
        <f t="shared" ref="E52:V52" si="6">SUM(E30:E51)</f>
        <v>0</v>
      </c>
      <c r="F52" s="74">
        <f t="shared" si="6"/>
        <v>0</v>
      </c>
      <c r="G52" s="74">
        <f t="shared" si="6"/>
        <v>0</v>
      </c>
      <c r="H52" s="74">
        <f t="shared" si="6"/>
        <v>0</v>
      </c>
      <c r="I52" s="74">
        <f t="shared" si="6"/>
        <v>0</v>
      </c>
      <c r="J52" s="74">
        <f t="shared" si="6"/>
        <v>0</v>
      </c>
      <c r="K52" s="74">
        <f t="shared" si="6"/>
        <v>0</v>
      </c>
      <c r="L52" s="75">
        <f>SUM(L30:L51)</f>
        <v>0</v>
      </c>
      <c r="M52" s="76">
        <f>SUM(M31:M51)</f>
        <v>0</v>
      </c>
      <c r="N52" s="74">
        <f>SUM(N30:N51)</f>
        <v>0</v>
      </c>
      <c r="O52" s="73">
        <f t="shared" si="6"/>
        <v>50</v>
      </c>
      <c r="P52" s="74">
        <f t="shared" si="6"/>
        <v>0</v>
      </c>
      <c r="Q52" s="74">
        <f t="shared" si="6"/>
        <v>0</v>
      </c>
      <c r="R52" s="73">
        <f t="shared" si="6"/>
        <v>70</v>
      </c>
      <c r="S52" s="74">
        <f t="shared" si="6"/>
        <v>0</v>
      </c>
      <c r="T52" s="74">
        <f t="shared" si="6"/>
        <v>0</v>
      </c>
      <c r="U52" s="74">
        <f t="shared" si="6"/>
        <v>0</v>
      </c>
      <c r="V52" s="74">
        <f t="shared" si="6"/>
        <v>0</v>
      </c>
    </row>
    <row r="53" spans="1:22" ht="15.75" thickBot="1" x14ac:dyDescent="0.3">
      <c r="A53" s="77" t="s">
        <v>50</v>
      </c>
      <c r="B53" s="78">
        <f>D53+E53+F53*5+G53*3.5+O53+R53</f>
        <v>19665.11</v>
      </c>
      <c r="C53" s="79" t="s">
        <v>51</v>
      </c>
      <c r="D53" s="80">
        <f>D17+D29-D52</f>
        <v>6032</v>
      </c>
      <c r="E53" s="80">
        <f t="shared" ref="E53:V53" si="7">E17+E29-E52</f>
        <v>4977</v>
      </c>
      <c r="F53" s="81">
        <f t="shared" si="7"/>
        <v>336.82200000000006</v>
      </c>
      <c r="G53" s="81">
        <f t="shared" si="7"/>
        <v>0</v>
      </c>
      <c r="H53" s="81">
        <f t="shared" si="7"/>
        <v>-10546.060000000092</v>
      </c>
      <c r="I53" s="81">
        <f t="shared" si="7"/>
        <v>37978.614999999998</v>
      </c>
      <c r="J53" s="81">
        <f t="shared" si="7"/>
        <v>771.06999999999721</v>
      </c>
      <c r="K53" s="81">
        <f t="shared" si="7"/>
        <v>1</v>
      </c>
      <c r="L53" s="82">
        <f>L17+L29-L52</f>
        <v>4.5000000000145519</v>
      </c>
      <c r="M53" s="12">
        <f>M17+M29-M52</f>
        <v>69917</v>
      </c>
      <c r="N53" s="81">
        <f>N17+N29-N52</f>
        <v>0</v>
      </c>
      <c r="O53" s="80">
        <f t="shared" si="7"/>
        <v>5342</v>
      </c>
      <c r="P53" s="81">
        <f t="shared" si="7"/>
        <v>41560.189999999806</v>
      </c>
      <c r="Q53" s="81">
        <f t="shared" si="7"/>
        <v>0</v>
      </c>
      <c r="R53" s="80">
        <f t="shared" si="7"/>
        <v>1630</v>
      </c>
      <c r="S53" s="81">
        <f t="shared" si="7"/>
        <v>33.930000000007567</v>
      </c>
      <c r="T53" s="81">
        <f t="shared" si="7"/>
        <v>0</v>
      </c>
      <c r="U53" s="81">
        <f t="shared" si="7"/>
        <v>350000</v>
      </c>
      <c r="V53" s="81">
        <f t="shared" si="7"/>
        <v>14738.360000000022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D4A7-B60F-4DBC-895D-874B5DE61CF9}">
  <dimension ref="A1:V46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3"/>
    <col min="6" max="11" width="9" style="84"/>
    <col min="12" max="12" width="9.7109375" style="84" bestFit="1" customWidth="1"/>
    <col min="13" max="14" width="9.7109375" style="84" customWidth="1"/>
    <col min="15" max="15" width="9.5703125" style="83" bestFit="1" customWidth="1"/>
    <col min="16" max="16" width="10.28515625" style="84" bestFit="1" customWidth="1"/>
    <col min="17" max="17" width="10.42578125" style="84" bestFit="1" customWidth="1"/>
    <col min="18" max="18" width="9.5703125" style="83" bestFit="1" customWidth="1"/>
    <col min="19" max="19" width="9.42578125" style="189" bestFit="1" customWidth="1"/>
    <col min="20" max="20" width="9" style="189"/>
    <col min="21" max="21" width="9.42578125" style="189" bestFit="1" customWidth="1"/>
    <col min="22" max="22" width="9" style="189"/>
  </cols>
  <sheetData>
    <row r="1" spans="1:22" x14ac:dyDescent="0.25">
      <c r="A1" s="1">
        <v>11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67" t="s">
        <v>3</v>
      </c>
      <c r="V1" s="168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26" t="s">
        <v>6</v>
      </c>
      <c r="I2" s="226"/>
      <c r="J2" s="226"/>
      <c r="K2" s="226"/>
      <c r="L2" s="219"/>
      <c r="M2" s="9"/>
      <c r="N2" s="9"/>
      <c r="O2" s="11" t="s">
        <v>5</v>
      </c>
      <c r="P2" s="226" t="s">
        <v>6</v>
      </c>
      <c r="Q2" s="219"/>
      <c r="R2" s="11" t="s">
        <v>5</v>
      </c>
      <c r="S2" s="240" t="s">
        <v>6</v>
      </c>
      <c r="T2" s="239"/>
      <c r="U2" s="238" t="s">
        <v>5</v>
      </c>
      <c r="V2" s="239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5" t="s">
        <v>29</v>
      </c>
      <c r="B4" s="7" t="s">
        <v>30</v>
      </c>
      <c r="C4" s="6">
        <v>226</v>
      </c>
      <c r="D4" s="16">
        <f>'[1]10'!D53</f>
        <v>6032</v>
      </c>
      <c r="E4" s="16">
        <f>'[1]10'!E53</f>
        <v>4977</v>
      </c>
      <c r="F4" s="89">
        <f>'[1]10'!F53</f>
        <v>336.82200000000006</v>
      </c>
      <c r="G4" s="89">
        <f>'[1]10'!G53</f>
        <v>0</v>
      </c>
      <c r="H4" s="89">
        <f>'[1]10'!H53</f>
        <v>-10546.060000000092</v>
      </c>
      <c r="I4" s="89">
        <f>'[1]10'!I53</f>
        <v>37978.614999999998</v>
      </c>
      <c r="J4" s="89">
        <f>'[1]10'!J53</f>
        <v>771.06999999999721</v>
      </c>
      <c r="K4" s="89">
        <f>'[1]10'!K53</f>
        <v>1</v>
      </c>
      <c r="L4" s="9">
        <f>'[1]10'!L53</f>
        <v>4.5000000000145519</v>
      </c>
      <c r="M4" s="12">
        <f>'[1]10'!M53</f>
        <v>69917</v>
      </c>
      <c r="N4" s="89">
        <f>'[1]10'!N53</f>
        <v>0</v>
      </c>
      <c r="O4" s="16">
        <f>'[1]10'!O53</f>
        <v>5342</v>
      </c>
      <c r="P4" s="89">
        <f>'[1]10'!P53</f>
        <v>41560.189999999806</v>
      </c>
      <c r="Q4" s="89">
        <f>'[1]10'!Q53</f>
        <v>0</v>
      </c>
      <c r="R4" s="16">
        <f>'[1]10'!R53</f>
        <v>1630</v>
      </c>
      <c r="S4" s="172">
        <f>'[1]10'!S53</f>
        <v>33.930000000007567</v>
      </c>
      <c r="T4" s="172">
        <f>'[1]10'!T53</f>
        <v>0</v>
      </c>
      <c r="U4" s="172">
        <f>'[1]10'!U53</f>
        <v>350000</v>
      </c>
      <c r="V4" s="172">
        <f>'[1]10'!V53</f>
        <v>14738.360000000022</v>
      </c>
    </row>
    <row r="5" spans="1:22" x14ac:dyDescent="0.25">
      <c r="A5" s="18" t="s">
        <v>146</v>
      </c>
      <c r="B5" s="19" t="s">
        <v>147</v>
      </c>
      <c r="C5" s="6">
        <f>C4+1</f>
        <v>227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173"/>
      <c r="T5" s="174"/>
      <c r="U5" s="175"/>
      <c r="V5" s="174"/>
    </row>
    <row r="6" spans="1:22" x14ac:dyDescent="0.25">
      <c r="A6" s="18"/>
      <c r="B6" s="19" t="s">
        <v>32</v>
      </c>
      <c r="C6" s="6">
        <f t="shared" ref="C6:C17" si="0">C5+1</f>
        <v>228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4000</v>
      </c>
      <c r="P6" s="23"/>
      <c r="Q6" s="27"/>
      <c r="R6" s="26"/>
      <c r="S6" s="173"/>
      <c r="T6" s="174"/>
      <c r="U6" s="175"/>
      <c r="V6" s="174"/>
    </row>
    <row r="7" spans="1:22" x14ac:dyDescent="0.25">
      <c r="A7" s="19"/>
      <c r="B7" s="19" t="s">
        <v>34</v>
      </c>
      <c r="C7" s="6">
        <f>C6+1</f>
        <v>229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829</v>
      </c>
      <c r="S7" s="173"/>
      <c r="T7" s="174"/>
      <c r="U7" s="175"/>
      <c r="V7" s="174"/>
    </row>
    <row r="8" spans="1:22" x14ac:dyDescent="0.25">
      <c r="A8" s="69" t="s">
        <v>120</v>
      </c>
      <c r="B8" s="19" t="s">
        <v>121</v>
      </c>
      <c r="C8" s="6">
        <f t="shared" ref="C8:C9" si="1">C7+1</f>
        <v>230</v>
      </c>
      <c r="D8" s="20"/>
      <c r="E8" s="21">
        <v>1100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73"/>
      <c r="T8" s="174"/>
      <c r="U8" s="175"/>
      <c r="V8" s="174"/>
    </row>
    <row r="9" spans="1:22" x14ac:dyDescent="0.25">
      <c r="A9" s="18" t="s">
        <v>148</v>
      </c>
      <c r="B9" s="19" t="s">
        <v>133</v>
      </c>
      <c r="C9" s="6">
        <f t="shared" si="1"/>
        <v>231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232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233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234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235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236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237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238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239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176"/>
      <c r="T17" s="177"/>
      <c r="U17" s="178"/>
      <c r="V17" s="177"/>
    </row>
    <row r="18" spans="1:22" ht="15.75" thickBot="1" x14ac:dyDescent="0.3">
      <c r="A18" s="205"/>
      <c r="B18" s="206"/>
      <c r="C18" s="6"/>
      <c r="D18" s="38">
        <f t="shared" ref="D18:V18" si="2">SUM(D4:D17)</f>
        <v>6032</v>
      </c>
      <c r="E18" s="39">
        <f t="shared" si="2"/>
        <v>6077</v>
      </c>
      <c r="F18" s="40">
        <f t="shared" si="2"/>
        <v>336.82200000000006</v>
      </c>
      <c r="G18" s="40">
        <f t="shared" si="2"/>
        <v>0</v>
      </c>
      <c r="H18" s="40">
        <f t="shared" si="2"/>
        <v>-10046.060000000092</v>
      </c>
      <c r="I18" s="40">
        <f t="shared" si="2"/>
        <v>37978.614999999998</v>
      </c>
      <c r="J18" s="40">
        <f t="shared" si="2"/>
        <v>771.06999999999721</v>
      </c>
      <c r="K18" s="40">
        <f t="shared" si="2"/>
        <v>1</v>
      </c>
      <c r="L18" s="41">
        <f t="shared" si="2"/>
        <v>4.5000000000145519</v>
      </c>
      <c r="M18" s="42">
        <f>SUM(M4:M17)</f>
        <v>69917</v>
      </c>
      <c r="N18" s="43">
        <f t="shared" si="2"/>
        <v>0</v>
      </c>
      <c r="O18" s="39">
        <f t="shared" si="2"/>
        <v>9342</v>
      </c>
      <c r="P18" s="40">
        <f t="shared" si="2"/>
        <v>41560.189999999806</v>
      </c>
      <c r="Q18" s="40">
        <f t="shared" si="2"/>
        <v>0</v>
      </c>
      <c r="R18" s="39">
        <f t="shared" si="2"/>
        <v>2559</v>
      </c>
      <c r="S18" s="179">
        <f t="shared" si="2"/>
        <v>33.930000000007567</v>
      </c>
      <c r="T18" s="179">
        <f t="shared" si="2"/>
        <v>0</v>
      </c>
      <c r="U18" s="179">
        <f t="shared" si="2"/>
        <v>350000</v>
      </c>
      <c r="V18" s="179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180"/>
      <c r="T19" s="181"/>
      <c r="U19" s="182"/>
      <c r="V19" s="181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73"/>
      <c r="T20" s="174"/>
      <c r="U20" s="175"/>
      <c r="V20" s="174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73"/>
      <c r="T21" s="174"/>
      <c r="U21" s="175"/>
      <c r="V21" s="174"/>
    </row>
    <row r="22" spans="1:22" x14ac:dyDescent="0.25">
      <c r="A22" s="18" t="s">
        <v>124</v>
      </c>
      <c r="B22" s="19" t="s">
        <v>125</v>
      </c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73"/>
      <c r="T22" s="174"/>
      <c r="U22" s="175"/>
      <c r="V22" s="174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73"/>
      <c r="T23" s="174"/>
      <c r="U23" s="175"/>
      <c r="V23" s="174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73"/>
      <c r="T24" s="174"/>
      <c r="U24" s="175"/>
      <c r="V24" s="174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73"/>
      <c r="T25" s="174"/>
      <c r="U25" s="175"/>
      <c r="V25" s="174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73"/>
      <c r="T26" s="174"/>
      <c r="U26" s="175"/>
      <c r="V26" s="174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73"/>
      <c r="T27" s="174"/>
      <c r="U27" s="175"/>
      <c r="V27" s="174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73"/>
      <c r="T28" s="174"/>
      <c r="U28" s="175"/>
      <c r="V28" s="174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176"/>
      <c r="T29" s="177"/>
      <c r="U29" s="178"/>
      <c r="V29" s="177"/>
    </row>
    <row r="30" spans="1:22" ht="15.75" thickBot="1" x14ac:dyDescent="0.3">
      <c r="A30" s="207"/>
      <c r="B30" s="208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209" t="s">
        <v>42</v>
      </c>
      <c r="B31" s="210"/>
      <c r="C31" s="59">
        <v>274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184"/>
      <c r="T31" s="185"/>
      <c r="U31" s="186"/>
      <c r="V31" s="185"/>
    </row>
    <row r="32" spans="1:22" x14ac:dyDescent="0.25">
      <c r="A32" s="68" t="s">
        <v>47</v>
      </c>
      <c r="B32" s="69" t="s">
        <v>49</v>
      </c>
      <c r="C32" s="70">
        <f>C31+1</f>
        <v>275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100</v>
      </c>
      <c r="P32" s="23"/>
      <c r="Q32" s="27"/>
      <c r="R32" s="26"/>
      <c r="S32" s="173"/>
      <c r="T32" s="174"/>
      <c r="U32" s="175"/>
      <c r="V32" s="174"/>
    </row>
    <row r="33" spans="1:22" x14ac:dyDescent="0.25">
      <c r="A33" s="68" t="s">
        <v>47</v>
      </c>
      <c r="B33" s="69" t="s">
        <v>48</v>
      </c>
      <c r="C33" s="70">
        <f t="shared" ref="C33:C44" si="5">C32+1</f>
        <v>276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50</v>
      </c>
      <c r="S33" s="173"/>
      <c r="T33" s="174"/>
      <c r="U33" s="175"/>
      <c r="V33" s="174"/>
    </row>
    <row r="34" spans="1:22" x14ac:dyDescent="0.25">
      <c r="A34" s="68"/>
      <c r="B34" s="69"/>
      <c r="C34" s="70">
        <f t="shared" si="5"/>
        <v>277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73"/>
      <c r="T34" s="174"/>
      <c r="U34" s="175"/>
      <c r="V34" s="174"/>
    </row>
    <row r="35" spans="1:22" x14ac:dyDescent="0.25">
      <c r="A35" s="85"/>
      <c r="B35" s="118"/>
      <c r="C35" s="70">
        <f t="shared" si="5"/>
        <v>278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73"/>
      <c r="T35" s="174"/>
      <c r="U35" s="175"/>
      <c r="V35" s="174"/>
    </row>
    <row r="36" spans="1:22" x14ac:dyDescent="0.25">
      <c r="A36" s="69"/>
      <c r="B36" s="69"/>
      <c r="C36" s="70">
        <f t="shared" si="5"/>
        <v>279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73"/>
      <c r="T36" s="174"/>
      <c r="U36" s="175"/>
      <c r="V36" s="174"/>
    </row>
    <row r="37" spans="1:22" x14ac:dyDescent="0.25">
      <c r="A37" s="68"/>
      <c r="B37" s="69"/>
      <c r="C37" s="70">
        <f t="shared" si="5"/>
        <v>280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73"/>
      <c r="T37" s="174"/>
      <c r="U37" s="175"/>
      <c r="V37" s="174"/>
    </row>
    <row r="38" spans="1:22" x14ac:dyDescent="0.25">
      <c r="A38" s="18"/>
      <c r="B38" s="19"/>
      <c r="C38" s="70">
        <f t="shared" si="5"/>
        <v>281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73"/>
      <c r="T38" s="174"/>
      <c r="U38" s="175"/>
      <c r="V38" s="174"/>
    </row>
    <row r="39" spans="1:22" x14ac:dyDescent="0.25">
      <c r="A39" s="18"/>
      <c r="B39" s="19"/>
      <c r="C39" s="70">
        <f t="shared" si="5"/>
        <v>282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73"/>
      <c r="T39" s="174"/>
      <c r="U39" s="175"/>
      <c r="V39" s="174"/>
    </row>
    <row r="40" spans="1:22" x14ac:dyDescent="0.25">
      <c r="A40" s="18"/>
      <c r="B40" s="19"/>
      <c r="C40" s="70">
        <f t="shared" si="5"/>
        <v>283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73"/>
      <c r="T40" s="174"/>
      <c r="U40" s="175"/>
      <c r="V40" s="174"/>
    </row>
    <row r="41" spans="1:22" x14ac:dyDescent="0.25">
      <c r="A41" s="18"/>
      <c r="B41" s="19"/>
      <c r="C41" s="70">
        <f t="shared" si="5"/>
        <v>284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73"/>
      <c r="T41" s="174"/>
      <c r="U41" s="175"/>
      <c r="V41" s="174"/>
    </row>
    <row r="42" spans="1:22" x14ac:dyDescent="0.25">
      <c r="A42" s="18"/>
      <c r="B42" s="19"/>
      <c r="C42" s="70">
        <f t="shared" si="5"/>
        <v>285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73"/>
      <c r="T42" s="174"/>
      <c r="U42" s="175"/>
      <c r="V42" s="174"/>
    </row>
    <row r="43" spans="1:22" x14ac:dyDescent="0.25">
      <c r="A43" s="68" t="s">
        <v>47</v>
      </c>
      <c r="B43" s="69" t="s">
        <v>49</v>
      </c>
      <c r="C43" s="70">
        <f t="shared" si="5"/>
        <v>286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73"/>
      <c r="T43" s="174"/>
      <c r="U43" s="175"/>
      <c r="V43" s="174"/>
    </row>
    <row r="44" spans="1:22" x14ac:dyDescent="0.25">
      <c r="A44" s="68" t="s">
        <v>47</v>
      </c>
      <c r="B44" s="69" t="s">
        <v>48</v>
      </c>
      <c r="C44" s="70">
        <f t="shared" si="5"/>
        <v>287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73"/>
      <c r="T44" s="174"/>
      <c r="U44" s="175"/>
      <c r="V44" s="174"/>
    </row>
    <row r="45" spans="1:22" x14ac:dyDescent="0.25">
      <c r="A45" s="71"/>
      <c r="B45" s="72"/>
      <c r="C45" s="70"/>
      <c r="D45" s="73">
        <f>SUM(D31:D44)</f>
        <v>0</v>
      </c>
      <c r="E45" s="73">
        <f t="shared" ref="E45:V45" si="6">SUM(E31:E44)</f>
        <v>0</v>
      </c>
      <c r="F45" s="74">
        <f t="shared" si="6"/>
        <v>0</v>
      </c>
      <c r="G45" s="74">
        <f t="shared" si="6"/>
        <v>0</v>
      </c>
      <c r="H45" s="74">
        <f t="shared" si="6"/>
        <v>0</v>
      </c>
      <c r="I45" s="74">
        <f t="shared" si="6"/>
        <v>0</v>
      </c>
      <c r="J45" s="74">
        <f t="shared" si="6"/>
        <v>0</v>
      </c>
      <c r="K45" s="74">
        <f t="shared" si="6"/>
        <v>0</v>
      </c>
      <c r="L45" s="75">
        <f t="shared" si="6"/>
        <v>0</v>
      </c>
      <c r="M45" s="76">
        <f>SUM(M32:M44)</f>
        <v>0</v>
      </c>
      <c r="N45" s="74">
        <f t="shared" si="6"/>
        <v>0</v>
      </c>
      <c r="O45" s="73">
        <f t="shared" si="6"/>
        <v>100</v>
      </c>
      <c r="P45" s="74">
        <f t="shared" si="6"/>
        <v>0</v>
      </c>
      <c r="Q45" s="74">
        <f t="shared" si="6"/>
        <v>0</v>
      </c>
      <c r="R45" s="73">
        <f t="shared" si="6"/>
        <v>50</v>
      </c>
      <c r="S45" s="187">
        <f t="shared" si="6"/>
        <v>0</v>
      </c>
      <c r="T45" s="187">
        <f t="shared" si="6"/>
        <v>0</v>
      </c>
      <c r="U45" s="187">
        <f t="shared" si="6"/>
        <v>0</v>
      </c>
      <c r="V45" s="187">
        <f t="shared" si="6"/>
        <v>0</v>
      </c>
    </row>
    <row r="46" spans="1:22" ht="15.75" thickBot="1" x14ac:dyDescent="0.3">
      <c r="A46" s="77" t="s">
        <v>50</v>
      </c>
      <c r="B46" s="78">
        <f>D46+E46+F46*5+G46*3.5+O46+R46</f>
        <v>25544.11</v>
      </c>
      <c r="C46" s="79" t="s">
        <v>51</v>
      </c>
      <c r="D46" s="80">
        <f>D18+D30-D45</f>
        <v>6032</v>
      </c>
      <c r="E46" s="80">
        <f t="shared" ref="E46:V46" si="7">E18+E30-E45</f>
        <v>6077</v>
      </c>
      <c r="F46" s="81">
        <f t="shared" si="7"/>
        <v>336.82200000000006</v>
      </c>
      <c r="G46" s="81">
        <f t="shared" si="7"/>
        <v>0</v>
      </c>
      <c r="H46" s="81">
        <f t="shared" si="7"/>
        <v>-10046.060000000092</v>
      </c>
      <c r="I46" s="81">
        <f t="shared" si="7"/>
        <v>37978.614999999998</v>
      </c>
      <c r="J46" s="81">
        <f t="shared" si="7"/>
        <v>771.06999999999721</v>
      </c>
      <c r="K46" s="81">
        <f t="shared" si="7"/>
        <v>1</v>
      </c>
      <c r="L46" s="82">
        <f t="shared" si="7"/>
        <v>4.5000000000145519</v>
      </c>
      <c r="M46" s="12">
        <f>M18+M30-M45</f>
        <v>69917</v>
      </c>
      <c r="N46" s="81">
        <f t="shared" si="7"/>
        <v>0</v>
      </c>
      <c r="O46" s="80">
        <f t="shared" si="7"/>
        <v>9242</v>
      </c>
      <c r="P46" s="81">
        <f t="shared" si="7"/>
        <v>41560.189999999806</v>
      </c>
      <c r="Q46" s="81">
        <f t="shared" si="7"/>
        <v>0</v>
      </c>
      <c r="R46" s="80">
        <f t="shared" si="7"/>
        <v>2509</v>
      </c>
      <c r="S46" s="188">
        <f t="shared" si="7"/>
        <v>33.930000000007567</v>
      </c>
      <c r="T46" s="188">
        <f t="shared" si="7"/>
        <v>0</v>
      </c>
      <c r="U46" s="188">
        <f t="shared" si="7"/>
        <v>350000</v>
      </c>
      <c r="V46" s="188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74B8-D709-426F-B672-20754E350AD9}">
  <dimension ref="A1:V51"/>
  <sheetViews>
    <sheetView rightToLeft="1" workbookViewId="0">
      <selection activeCell="C17" sqref="C1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41" t="s">
        <v>1</v>
      </c>
      <c r="P1" s="242"/>
      <c r="Q1" s="243"/>
      <c r="R1" s="241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231</v>
      </c>
      <c r="D4" s="16">
        <f>'[1]11'!D46</f>
        <v>6032</v>
      </c>
      <c r="E4" s="16">
        <f>'[1]11'!E46</f>
        <v>6077</v>
      </c>
      <c r="F4" s="89">
        <f>'[1]11'!F46</f>
        <v>336.82200000000006</v>
      </c>
      <c r="G4" s="89">
        <f>'[1]11'!G46</f>
        <v>0</v>
      </c>
      <c r="H4" s="89">
        <f>'[1]11'!H46</f>
        <v>-10046.060000000092</v>
      </c>
      <c r="I4" s="89">
        <f>'[1]11'!I46</f>
        <v>37978.614999999998</v>
      </c>
      <c r="J4" s="89">
        <f>'[1]11'!J46</f>
        <v>771.06999999999721</v>
      </c>
      <c r="K4" s="89">
        <f>'[1]11'!K46</f>
        <v>1</v>
      </c>
      <c r="L4" s="9">
        <f>'[1]11'!L46</f>
        <v>4.5000000000145519</v>
      </c>
      <c r="M4" s="12">
        <f>'[1]11'!M46</f>
        <v>69917</v>
      </c>
      <c r="N4" s="89">
        <f>'[1]11'!N46</f>
        <v>0</v>
      </c>
      <c r="O4" s="16">
        <f>'[1]11'!O46</f>
        <v>9242</v>
      </c>
      <c r="P4" s="89">
        <f>'[1]11'!P46</f>
        <v>41560.189999999806</v>
      </c>
      <c r="Q4" s="89">
        <f>'[1]11'!Q46</f>
        <v>0</v>
      </c>
      <c r="R4" s="16">
        <f>'[1]11'!R46</f>
        <v>2509</v>
      </c>
      <c r="S4" s="89">
        <f>'[1]11'!S46</f>
        <v>33.930000000007567</v>
      </c>
      <c r="T4" s="89">
        <f>'[1]11'!T46</f>
        <v>0</v>
      </c>
      <c r="U4" s="89">
        <f>'[1]11'!U46</f>
        <v>350000</v>
      </c>
      <c r="V4" s="89">
        <f>'[1]11'!V46</f>
        <v>14738.360000000022</v>
      </c>
    </row>
    <row r="5" spans="1:22" x14ac:dyDescent="0.25">
      <c r="A5" s="18" t="s">
        <v>149</v>
      </c>
      <c r="B5" s="19" t="s">
        <v>147</v>
      </c>
      <c r="C5" s="6">
        <f>C4+1</f>
        <v>232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7" si="0">C5+1</f>
        <v>233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5612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234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938</v>
      </c>
      <c r="S7" s="23"/>
      <c r="T7" s="27"/>
      <c r="U7" s="28"/>
      <c r="V7" s="27"/>
    </row>
    <row r="8" spans="1:22" x14ac:dyDescent="0.25">
      <c r="A8" s="18" t="s">
        <v>150</v>
      </c>
      <c r="B8" s="19" t="s">
        <v>147</v>
      </c>
      <c r="C8" s="6">
        <f t="shared" si="0"/>
        <v>235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100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236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237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238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239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242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243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244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5"/>
      <c r="B18" s="206"/>
      <c r="C18" s="6"/>
      <c r="D18" s="38">
        <f>SUM(D4:D17)</f>
        <v>6032</v>
      </c>
      <c r="E18" s="39">
        <f t="shared" ref="E18:O18" si="1">SUM(E4:E17)</f>
        <v>6077</v>
      </c>
      <c r="F18" s="40">
        <f t="shared" si="1"/>
        <v>336.82200000000006</v>
      </c>
      <c r="G18" s="40">
        <f t="shared" si="1"/>
        <v>0</v>
      </c>
      <c r="H18" s="40">
        <f t="shared" si="1"/>
        <v>-10046.060000000092</v>
      </c>
      <c r="I18" s="40">
        <f t="shared" si="1"/>
        <v>37978.614999999998</v>
      </c>
      <c r="J18" s="40">
        <f t="shared" si="1"/>
        <v>771.06999999999721</v>
      </c>
      <c r="K18" s="40">
        <f t="shared" si="1"/>
        <v>1</v>
      </c>
      <c r="L18" s="41">
        <f t="shared" si="1"/>
        <v>4.5000000000145519</v>
      </c>
      <c r="M18" s="42">
        <f>SUM(M4:M17)</f>
        <v>69917</v>
      </c>
      <c r="N18" s="43">
        <f t="shared" si="1"/>
        <v>0</v>
      </c>
      <c r="O18" s="39">
        <f t="shared" si="1"/>
        <v>14854</v>
      </c>
      <c r="P18" s="40">
        <f>SUM(P4:P17)</f>
        <v>41560.189999999806</v>
      </c>
      <c r="Q18" s="40">
        <f t="shared" ref="Q18:V18" si="2">SUM(Q4:Q17)</f>
        <v>0</v>
      </c>
      <c r="R18" s="39">
        <f t="shared" si="2"/>
        <v>3647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7"/>
      <c r="B30" s="208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9" t="s">
        <v>42</v>
      </c>
      <c r="B31" s="210"/>
      <c r="C31" s="59">
        <v>276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47</v>
      </c>
      <c r="B32" s="69" t="s">
        <v>48</v>
      </c>
      <c r="C32" s="70">
        <f>C31+1</f>
        <v>277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70</v>
      </c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47</v>
      </c>
      <c r="B33" s="69" t="s">
        <v>49</v>
      </c>
      <c r="C33" s="70">
        <f t="shared" ref="C33:C49" si="5">C32+1</f>
        <v>278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30</v>
      </c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279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280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281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282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5"/>
        <v>283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284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5"/>
        <v>286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5"/>
        <v>287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289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290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291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292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293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294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SUM(D31:D49)</f>
        <v>0</v>
      </c>
      <c r="E50" s="73">
        <f t="shared" ref="E50:V50" si="6">SUM(E31:E49)</f>
        <v>0</v>
      </c>
      <c r="F50" s="74">
        <f t="shared" si="6"/>
        <v>0</v>
      </c>
      <c r="G50" s="74">
        <f t="shared" si="6"/>
        <v>0</v>
      </c>
      <c r="H50" s="74">
        <f t="shared" si="6"/>
        <v>0</v>
      </c>
      <c r="I50" s="74">
        <f t="shared" si="6"/>
        <v>0</v>
      </c>
      <c r="J50" s="74">
        <f t="shared" si="6"/>
        <v>0</v>
      </c>
      <c r="K50" s="74">
        <f t="shared" si="6"/>
        <v>0</v>
      </c>
      <c r="L50" s="75">
        <f t="shared" si="6"/>
        <v>0</v>
      </c>
      <c r="M50" s="76">
        <f>SUM(M32:M49)</f>
        <v>0</v>
      </c>
      <c r="N50" s="74">
        <f t="shared" si="6"/>
        <v>0</v>
      </c>
      <c r="O50" s="73">
        <f t="shared" si="6"/>
        <v>70</v>
      </c>
      <c r="P50" s="74">
        <f t="shared" si="6"/>
        <v>0</v>
      </c>
      <c r="Q50" s="74">
        <f t="shared" si="6"/>
        <v>0</v>
      </c>
      <c r="R50" s="73">
        <f t="shared" si="6"/>
        <v>30</v>
      </c>
      <c r="S50" s="74">
        <f t="shared" si="6"/>
        <v>0</v>
      </c>
      <c r="T50" s="74">
        <f t="shared" si="6"/>
        <v>0</v>
      </c>
      <c r="U50" s="74">
        <f t="shared" si="6"/>
        <v>0</v>
      </c>
      <c r="V50" s="74">
        <f t="shared" si="6"/>
        <v>0</v>
      </c>
    </row>
    <row r="51" spans="1:22" ht="15.75" thickBot="1" x14ac:dyDescent="0.3">
      <c r="A51" s="77" t="s">
        <v>50</v>
      </c>
      <c r="B51" s="78">
        <f>D51+E51+F51*5+G51*3.5+O51+R51</f>
        <v>32194.11</v>
      </c>
      <c r="C51" s="79" t="s">
        <v>51</v>
      </c>
      <c r="D51" s="80">
        <f>D18+D30-D50</f>
        <v>6032</v>
      </c>
      <c r="E51" s="80">
        <f t="shared" ref="E51:V51" si="7">E18+E30-E50</f>
        <v>6077</v>
      </c>
      <c r="F51" s="81">
        <f t="shared" si="7"/>
        <v>336.82200000000006</v>
      </c>
      <c r="G51" s="81">
        <f t="shared" si="7"/>
        <v>0</v>
      </c>
      <c r="H51" s="81">
        <f t="shared" si="7"/>
        <v>-10046.060000000092</v>
      </c>
      <c r="I51" s="81">
        <f t="shared" si="7"/>
        <v>37978.614999999998</v>
      </c>
      <c r="J51" s="81">
        <f t="shared" si="7"/>
        <v>771.06999999999721</v>
      </c>
      <c r="K51" s="81">
        <f t="shared" si="7"/>
        <v>1</v>
      </c>
      <c r="L51" s="82">
        <f t="shared" si="7"/>
        <v>4.5000000000145519</v>
      </c>
      <c r="M51" s="12">
        <f>M18+M30-M50</f>
        <v>69917</v>
      </c>
      <c r="N51" s="81">
        <f t="shared" si="7"/>
        <v>0</v>
      </c>
      <c r="O51" s="80">
        <f t="shared" si="7"/>
        <v>14784</v>
      </c>
      <c r="P51" s="81">
        <f t="shared" si="7"/>
        <v>41560.189999999806</v>
      </c>
      <c r="Q51" s="81">
        <f t="shared" si="7"/>
        <v>0</v>
      </c>
      <c r="R51" s="80">
        <f t="shared" si="7"/>
        <v>3617</v>
      </c>
      <c r="S51" s="81">
        <f t="shared" si="7"/>
        <v>33.930000000007567</v>
      </c>
      <c r="T51" s="81">
        <f t="shared" si="7"/>
        <v>0</v>
      </c>
      <c r="U51" s="81">
        <f t="shared" si="7"/>
        <v>350000</v>
      </c>
      <c r="V51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3244B-653A-4A5C-B146-2180F5F898B5}">
  <dimension ref="A1"/>
  <sheetViews>
    <sheetView rightToLeft="1" workbookViewId="0">
      <selection activeCell="F29" sqref="F29"/>
    </sheetView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B1429-8207-4F31-9D23-C40C6CBDEFD2}">
  <dimension ref="A1:V56"/>
  <sheetViews>
    <sheetView rightToLeft="1" workbookViewId="0">
      <selection activeCell="B12" sqref="B12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151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235</v>
      </c>
      <c r="D4" s="16">
        <f>'[1]13'!D55</f>
        <v>6032</v>
      </c>
      <c r="E4" s="16">
        <f>'[1]13'!E55</f>
        <v>6077</v>
      </c>
      <c r="F4" s="89">
        <f>'[1]13'!F55</f>
        <v>336.82200000000006</v>
      </c>
      <c r="G4" s="89">
        <f>'[1]13'!G55</f>
        <v>0</v>
      </c>
      <c r="H4" s="89">
        <f>'[1]13'!H55</f>
        <v>-10046.060000000092</v>
      </c>
      <c r="I4" s="89">
        <f>'[1]13'!I55</f>
        <v>37978.614999999998</v>
      </c>
      <c r="J4" s="89">
        <f>'[1]13'!J55</f>
        <v>771.06999999999721</v>
      </c>
      <c r="K4" s="89">
        <f>'[1]13'!K55</f>
        <v>1</v>
      </c>
      <c r="L4" s="9">
        <f>'[1]13'!L55</f>
        <v>4.5000000000145519</v>
      </c>
      <c r="M4" s="12">
        <f>'[1]13'!M55</f>
        <v>69917</v>
      </c>
      <c r="N4" s="89">
        <f>'[1]13'!N55</f>
        <v>0</v>
      </c>
      <c r="O4" s="16">
        <f>'[1]13'!O55</f>
        <v>14784</v>
      </c>
      <c r="P4" s="89">
        <f>'[1]13'!P55</f>
        <v>41560.189999999806</v>
      </c>
      <c r="Q4" s="89">
        <f>'[1]13'!Q55</f>
        <v>0</v>
      </c>
      <c r="R4" s="16">
        <f>'[1]13'!R55</f>
        <v>3617</v>
      </c>
      <c r="S4" s="89">
        <f>'[1]13'!S55</f>
        <v>33.930000000007567</v>
      </c>
      <c r="T4" s="89">
        <f>'[1]13'!T55</f>
        <v>0</v>
      </c>
      <c r="U4" s="89">
        <f>'[1]13'!U55</f>
        <v>350000</v>
      </c>
      <c r="V4" s="89">
        <f>'[1]13'!V55</f>
        <v>14738.360000000022</v>
      </c>
    </row>
    <row r="5" spans="1:22" x14ac:dyDescent="0.25">
      <c r="A5" s="18" t="s">
        <v>152</v>
      </c>
      <c r="B5" s="19" t="s">
        <v>153</v>
      </c>
      <c r="C5" s="6">
        <f>C4+1</f>
        <v>236</v>
      </c>
      <c r="D5" s="20"/>
      <c r="E5" s="21">
        <v>100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154</v>
      </c>
      <c r="B6" s="19" t="s">
        <v>55</v>
      </c>
      <c r="C6" s="6">
        <f t="shared" ref="C6:C20" si="0">C5+1</f>
        <v>237</v>
      </c>
      <c r="D6" s="20"/>
      <c r="E6" s="21"/>
      <c r="F6" s="22">
        <v>762.12</v>
      </c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238</v>
      </c>
      <c r="D7" s="20"/>
      <c r="E7" s="20"/>
      <c r="F7" s="22"/>
      <c r="G7" s="22"/>
      <c r="H7" s="23"/>
      <c r="I7" s="23"/>
      <c r="J7" s="23"/>
      <c r="K7" s="23"/>
      <c r="L7" s="24"/>
      <c r="M7" s="23"/>
      <c r="N7" s="25"/>
      <c r="O7" s="26">
        <v>2970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239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730</v>
      </c>
      <c r="S8" s="23"/>
      <c r="T8" s="27"/>
      <c r="U8" s="28"/>
      <c r="V8" s="27"/>
    </row>
    <row r="9" spans="1:22" x14ac:dyDescent="0.25">
      <c r="A9" s="18" t="s">
        <v>155</v>
      </c>
      <c r="B9" s="19" t="s">
        <v>156</v>
      </c>
      <c r="C9" s="6">
        <f t="shared" si="0"/>
        <v>240</v>
      </c>
      <c r="D9" s="20"/>
      <c r="E9" s="20">
        <v>300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241</v>
      </c>
      <c r="D10" s="20"/>
      <c r="E10" s="20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242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243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244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245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246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247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248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249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 t="s">
        <v>32</v>
      </c>
      <c r="C19" s="6">
        <f t="shared" si="0"/>
        <v>250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ht="15.75" thickBot="1" x14ac:dyDescent="0.3">
      <c r="A20" s="18"/>
      <c r="B20" s="19" t="s">
        <v>34</v>
      </c>
      <c r="C20" s="6">
        <f t="shared" si="0"/>
        <v>251</v>
      </c>
      <c r="D20" s="29"/>
      <c r="E20" s="30"/>
      <c r="F20" s="31"/>
      <c r="G20" s="31"/>
      <c r="H20" s="32"/>
      <c r="I20" s="32"/>
      <c r="J20" s="32"/>
      <c r="K20" s="32"/>
      <c r="L20" s="33"/>
      <c r="M20" s="32"/>
      <c r="N20" s="34"/>
      <c r="O20" s="35"/>
      <c r="P20" s="32"/>
      <c r="Q20" s="36"/>
      <c r="R20" s="35"/>
      <c r="S20" s="32"/>
      <c r="T20" s="36"/>
      <c r="U20" s="37"/>
      <c r="V20" s="36"/>
    </row>
    <row r="21" spans="1:22" ht="15.75" thickBot="1" x14ac:dyDescent="0.3">
      <c r="A21" s="205"/>
      <c r="B21" s="206"/>
      <c r="C21" s="6"/>
      <c r="D21" s="38">
        <f>SUM(D4:D20)</f>
        <v>6032</v>
      </c>
      <c r="E21" s="39">
        <f t="shared" ref="E21:O21" si="1">SUM(E4:E20)</f>
        <v>6477</v>
      </c>
      <c r="F21" s="40">
        <f t="shared" si="1"/>
        <v>1098.942</v>
      </c>
      <c r="G21" s="40">
        <f t="shared" si="1"/>
        <v>0</v>
      </c>
      <c r="H21" s="40">
        <f t="shared" si="1"/>
        <v>-10046.060000000092</v>
      </c>
      <c r="I21" s="40">
        <f t="shared" si="1"/>
        <v>37978.614999999998</v>
      </c>
      <c r="J21" s="40">
        <f t="shared" si="1"/>
        <v>771.06999999999721</v>
      </c>
      <c r="K21" s="40">
        <f t="shared" si="1"/>
        <v>1</v>
      </c>
      <c r="L21" s="41">
        <f t="shared" si="1"/>
        <v>4.5000000000145519</v>
      </c>
      <c r="M21" s="42">
        <f>SUM(M4:M20)</f>
        <v>69917</v>
      </c>
      <c r="N21" s="43">
        <f t="shared" si="1"/>
        <v>0</v>
      </c>
      <c r="O21" s="39">
        <f t="shared" si="1"/>
        <v>17754</v>
      </c>
      <c r="P21" s="40">
        <f>SUM(P4:P20)</f>
        <v>41560.189999999806</v>
      </c>
      <c r="Q21" s="40">
        <f t="shared" ref="Q21:V21" si="2">SUM(Q4:Q20)</f>
        <v>0</v>
      </c>
      <c r="R21" s="39">
        <f t="shared" si="2"/>
        <v>4347</v>
      </c>
      <c r="S21" s="40">
        <f t="shared" si="2"/>
        <v>33.930000000007567</v>
      </c>
      <c r="T21" s="40">
        <f t="shared" si="2"/>
        <v>0</v>
      </c>
      <c r="U21" s="40">
        <f t="shared" si="2"/>
        <v>350000</v>
      </c>
      <c r="V21" s="40">
        <f t="shared" si="2"/>
        <v>14738.360000000022</v>
      </c>
    </row>
    <row r="22" spans="1:22" x14ac:dyDescent="0.25">
      <c r="A22" s="44" t="s">
        <v>35</v>
      </c>
      <c r="B22" s="44" t="s">
        <v>36</v>
      </c>
      <c r="C22" s="45">
        <v>108</v>
      </c>
      <c r="D22" s="46"/>
      <c r="E22" s="47"/>
      <c r="F22" s="48"/>
      <c r="G22" s="48"/>
      <c r="H22" s="48"/>
      <c r="I22" s="48"/>
      <c r="J22" s="48"/>
      <c r="K22" s="48"/>
      <c r="L22" s="49"/>
      <c r="M22" s="48"/>
      <c r="N22" s="50"/>
      <c r="O22" s="51"/>
      <c r="P22" s="48"/>
      <c r="Q22" s="52"/>
      <c r="R22" s="51"/>
      <c r="S22" s="48"/>
      <c r="T22" s="52"/>
      <c r="U22" s="53"/>
      <c r="V22" s="52"/>
    </row>
    <row r="23" spans="1:22" x14ac:dyDescent="0.25">
      <c r="A23" s="18"/>
      <c r="B23" s="19"/>
      <c r="C23" s="45">
        <f>C22+1</f>
        <v>109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ref="C24:C32" si="3">C23+1</f>
        <v>110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56</v>
      </c>
      <c r="C25" s="45">
        <f t="shared" si="3"/>
        <v>111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124</v>
      </c>
      <c r="B26" s="19" t="s">
        <v>125</v>
      </c>
      <c r="C26" s="45">
        <f t="shared" si="3"/>
        <v>112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 t="s">
        <v>157</v>
      </c>
      <c r="C27" s="45">
        <f t="shared" si="3"/>
        <v>113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128</v>
      </c>
      <c r="B28" s="19" t="s">
        <v>41</v>
      </c>
      <c r="C28" s="45">
        <f t="shared" si="3"/>
        <v>114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41</v>
      </c>
      <c r="B29" s="19" t="s">
        <v>10</v>
      </c>
      <c r="C29" s="45">
        <f t="shared" si="3"/>
        <v>115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116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3"/>
        <v>117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0"/>
      <c r="B32" s="101"/>
      <c r="C32" s="45">
        <f t="shared" si="3"/>
        <v>118</v>
      </c>
      <c r="D32" s="29"/>
      <c r="E32" s="30"/>
      <c r="F32" s="31"/>
      <c r="G32" s="31"/>
      <c r="H32" s="32"/>
      <c r="I32" s="32"/>
      <c r="J32" s="32"/>
      <c r="K32" s="32"/>
      <c r="L32" s="33"/>
      <c r="M32" s="32"/>
      <c r="N32" s="34"/>
      <c r="O32" s="35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7"/>
      <c r="B33" s="208"/>
      <c r="C33" s="54"/>
      <c r="D33" s="55">
        <f>SUM(D22:D32)</f>
        <v>0</v>
      </c>
      <c r="E33" s="55">
        <f t="shared" ref="E33:V33" si="4">SUM(E22:E32)</f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57">
        <f t="shared" si="4"/>
        <v>0</v>
      </c>
      <c r="N33" s="5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9" t="s">
        <v>42</v>
      </c>
      <c r="B34" s="210"/>
      <c r="C34" s="59">
        <v>278</v>
      </c>
      <c r="D34" s="60"/>
      <c r="E34" s="61"/>
      <c r="F34" s="62"/>
      <c r="G34" s="62"/>
      <c r="H34" s="62"/>
      <c r="I34" s="62"/>
      <c r="J34" s="62"/>
      <c r="K34" s="62"/>
      <c r="L34" s="63"/>
      <c r="M34" s="62"/>
      <c r="N34" s="64"/>
      <c r="O34" s="65"/>
      <c r="P34" s="62"/>
      <c r="Q34" s="66"/>
      <c r="R34" s="65"/>
      <c r="S34" s="62"/>
      <c r="T34" s="66"/>
      <c r="U34" s="67"/>
      <c r="V34" s="66"/>
    </row>
    <row r="35" spans="1:22" x14ac:dyDescent="0.25">
      <c r="A35" s="68" t="s">
        <v>52</v>
      </c>
      <c r="B35" s="69" t="s">
        <v>158</v>
      </c>
      <c r="C35" s="70">
        <f>C34+1</f>
        <v>279</v>
      </c>
      <c r="D35" s="20">
        <v>560</v>
      </c>
      <c r="E35" s="21"/>
      <c r="F35" s="22"/>
      <c r="G35" s="22"/>
      <c r="H35" s="23"/>
      <c r="I35" s="23" t="s">
        <v>159</v>
      </c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ref="C36:C43" si="5">C35+1</f>
        <v>280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160</v>
      </c>
      <c r="B37" s="69" t="s">
        <v>161</v>
      </c>
      <c r="C37" s="70">
        <f t="shared" si="5"/>
        <v>281</v>
      </c>
      <c r="D37" s="20"/>
      <c r="E37" s="21"/>
      <c r="F37" s="22"/>
      <c r="G37" s="22"/>
      <c r="H37" s="23">
        <v>278.39999999999998</v>
      </c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 t="s">
        <v>162</v>
      </c>
      <c r="B38" s="69" t="s">
        <v>163</v>
      </c>
      <c r="C38" s="70">
        <f t="shared" si="5"/>
        <v>282</v>
      </c>
      <c r="D38" s="20"/>
      <c r="E38" s="21"/>
      <c r="F38" s="22"/>
      <c r="G38" s="22"/>
      <c r="H38" s="23">
        <v>452.01</v>
      </c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160</v>
      </c>
      <c r="B39" s="69" t="s">
        <v>164</v>
      </c>
      <c r="C39" s="70">
        <f t="shared" si="5"/>
        <v>283</v>
      </c>
      <c r="D39" s="20"/>
      <c r="E39" s="21"/>
      <c r="F39" s="22"/>
      <c r="G39" s="22"/>
      <c r="H39" s="23"/>
      <c r="I39" s="23"/>
      <c r="J39" s="23">
        <v>158.91999999999999</v>
      </c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284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285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286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287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>C43+1</f>
        <v>288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ref="C45:C54" si="6">C44+1</f>
        <v>289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6"/>
        <v>290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6"/>
        <v>291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6"/>
        <v>292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6"/>
        <v>293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6"/>
        <v>294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6"/>
        <v>295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6"/>
        <v>296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6"/>
        <v>297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0">
        <f t="shared" si="6"/>
        <v>298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7">SUM(D34:D54)</f>
        <v>560</v>
      </c>
      <c r="E55" s="73">
        <f t="shared" si="7"/>
        <v>0</v>
      </c>
      <c r="F55" s="74">
        <f t="shared" si="7"/>
        <v>0</v>
      </c>
      <c r="G55" s="74">
        <f t="shared" si="7"/>
        <v>0</v>
      </c>
      <c r="H55" s="74">
        <f t="shared" si="7"/>
        <v>730.41</v>
      </c>
      <c r="I55" s="74">
        <f t="shared" si="7"/>
        <v>0</v>
      </c>
      <c r="J55" s="74">
        <f t="shared" si="7"/>
        <v>158.91999999999999</v>
      </c>
      <c r="K55" s="74">
        <f t="shared" si="7"/>
        <v>0</v>
      </c>
      <c r="L55" s="75">
        <f t="shared" si="7"/>
        <v>0</v>
      </c>
      <c r="M55" s="75">
        <f t="shared" si="7"/>
        <v>0</v>
      </c>
      <c r="N55" s="74">
        <f t="shared" si="7"/>
        <v>0</v>
      </c>
      <c r="O55" s="73">
        <f t="shared" si="7"/>
        <v>50</v>
      </c>
      <c r="P55" s="74">
        <f t="shared" si="7"/>
        <v>0</v>
      </c>
      <c r="Q55" s="74">
        <f t="shared" si="7"/>
        <v>0</v>
      </c>
      <c r="R55" s="73">
        <f t="shared" si="7"/>
        <v>0</v>
      </c>
      <c r="S55" s="74">
        <f t="shared" si="7"/>
        <v>0</v>
      </c>
      <c r="T55" s="74">
        <f t="shared" si="7"/>
        <v>0</v>
      </c>
      <c r="U55" s="74">
        <f t="shared" si="7"/>
        <v>0</v>
      </c>
      <c r="V55" s="74">
        <f t="shared" si="7"/>
        <v>0</v>
      </c>
    </row>
    <row r="56" spans="1:22" ht="15.75" thickBot="1" x14ac:dyDescent="0.3">
      <c r="A56" s="77" t="s">
        <v>50</v>
      </c>
      <c r="B56" s="78">
        <f>D56+E56+F56*5+G56*3.5+O56+R56</f>
        <v>39494.71</v>
      </c>
      <c r="C56" s="79" t="s">
        <v>51</v>
      </c>
      <c r="D56" s="80">
        <f t="shared" ref="D56:V56" si="8">D21+D33-D55</f>
        <v>5472</v>
      </c>
      <c r="E56" s="80">
        <f t="shared" si="8"/>
        <v>6477</v>
      </c>
      <c r="F56" s="81">
        <f t="shared" si="8"/>
        <v>1098.942</v>
      </c>
      <c r="G56" s="81">
        <f t="shared" si="8"/>
        <v>0</v>
      </c>
      <c r="H56" s="81">
        <f t="shared" si="8"/>
        <v>-10776.470000000092</v>
      </c>
      <c r="I56" s="81">
        <f t="shared" si="8"/>
        <v>37978.614999999998</v>
      </c>
      <c r="J56" s="81">
        <f t="shared" si="8"/>
        <v>612.14999999999725</v>
      </c>
      <c r="K56" s="81">
        <f t="shared" si="8"/>
        <v>1</v>
      </c>
      <c r="L56" s="82">
        <f t="shared" si="8"/>
        <v>4.5000000000145519</v>
      </c>
      <c r="M56" s="82">
        <f t="shared" si="8"/>
        <v>69917</v>
      </c>
      <c r="N56" s="81">
        <f t="shared" si="8"/>
        <v>0</v>
      </c>
      <c r="O56" s="80">
        <f t="shared" si="8"/>
        <v>17704</v>
      </c>
      <c r="P56" s="81">
        <f t="shared" si="8"/>
        <v>41560.189999999806</v>
      </c>
      <c r="Q56" s="81">
        <f t="shared" si="8"/>
        <v>0</v>
      </c>
      <c r="R56" s="80">
        <f t="shared" si="8"/>
        <v>4347</v>
      </c>
      <c r="S56" s="81">
        <f t="shared" si="8"/>
        <v>33.930000000007567</v>
      </c>
      <c r="T56" s="81">
        <f t="shared" si="8"/>
        <v>0</v>
      </c>
      <c r="U56" s="81">
        <f t="shared" si="8"/>
        <v>350000</v>
      </c>
      <c r="V56" s="81">
        <f t="shared" si="8"/>
        <v>14738.360000000022</v>
      </c>
    </row>
  </sheetData>
  <mergeCells count="12">
    <mergeCell ref="U2:V2"/>
    <mergeCell ref="A21:B21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58F0F-C394-4EBF-A8C1-CDBA4148B0D4}">
  <dimension ref="A1:V43"/>
  <sheetViews>
    <sheetView rightToLeft="1" workbookViewId="0">
      <selection activeCell="B13" sqref="B13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240</v>
      </c>
      <c r="D4" s="16">
        <f>'[1]14'!D56</f>
        <v>5472</v>
      </c>
      <c r="E4" s="16">
        <f>'[1]14'!E56</f>
        <v>6477</v>
      </c>
      <c r="F4" s="89">
        <f>'[1]14'!F56</f>
        <v>1098.942</v>
      </c>
      <c r="G4" s="89">
        <f>'[1]14'!G56</f>
        <v>0</v>
      </c>
      <c r="H4" s="89">
        <f>'[1]14'!H56</f>
        <v>-10776.470000000092</v>
      </c>
      <c r="I4" s="89">
        <f>'[1]14'!I56</f>
        <v>37978.614999999998</v>
      </c>
      <c r="J4" s="89">
        <f>'[1]14'!J56</f>
        <v>612.14999999999725</v>
      </c>
      <c r="K4" s="89">
        <f>'[1]14'!K56</f>
        <v>1</v>
      </c>
      <c r="L4" s="9">
        <f>'[1]14'!L56</f>
        <v>4.5000000000145519</v>
      </c>
      <c r="M4" s="12">
        <f>'[1]14'!M21</f>
        <v>69917</v>
      </c>
      <c r="N4" s="89">
        <f>'[1]14'!N56</f>
        <v>0</v>
      </c>
      <c r="O4" s="16">
        <f>'[1]14'!O56</f>
        <v>17704</v>
      </c>
      <c r="P4" s="89">
        <f>'[1]14'!P56</f>
        <v>41560.189999999806</v>
      </c>
      <c r="Q4" s="89">
        <f>'[1]14'!Q56</f>
        <v>0</v>
      </c>
      <c r="R4" s="16">
        <f>'[1]14'!R56</f>
        <v>4347</v>
      </c>
      <c r="S4" s="89">
        <f>'[1]14'!S56</f>
        <v>33.930000000007567</v>
      </c>
      <c r="T4" s="89">
        <f>'[1]14'!T56</f>
        <v>0</v>
      </c>
      <c r="U4" s="89">
        <f>'[1]14'!U56</f>
        <v>350000</v>
      </c>
      <c r="V4" s="89">
        <f>'[1]14'!V56</f>
        <v>14738.360000000022</v>
      </c>
    </row>
    <row r="5" spans="1:22" x14ac:dyDescent="0.25">
      <c r="A5" s="18" t="s">
        <v>165</v>
      </c>
      <c r="B5" s="19" t="s">
        <v>133</v>
      </c>
      <c r="C5" s="6">
        <f>C4+1</f>
        <v>241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165</v>
      </c>
      <c r="B6" s="19" t="s">
        <v>133</v>
      </c>
      <c r="C6" s="6">
        <f t="shared" ref="C6:C17" si="0">C5+1</f>
        <v>242</v>
      </c>
      <c r="D6" s="20"/>
      <c r="E6" s="21">
        <v>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243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8146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244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1155</v>
      </c>
      <c r="S8" s="23"/>
      <c r="T8" s="27"/>
      <c r="U8" s="28"/>
      <c r="V8" s="27"/>
    </row>
    <row r="9" spans="1:22" x14ac:dyDescent="0.25">
      <c r="A9" s="18" t="s">
        <v>166</v>
      </c>
      <c r="B9" s="19" t="s">
        <v>167</v>
      </c>
      <c r="C9" s="6" t="s">
        <v>168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>
        <v>9000</v>
      </c>
      <c r="Q9" s="27"/>
      <c r="R9" s="26"/>
      <c r="S9" s="23"/>
      <c r="T9" s="27"/>
      <c r="U9" s="28"/>
      <c r="V9" s="27"/>
    </row>
    <row r="10" spans="1:22" x14ac:dyDescent="0.25">
      <c r="A10" s="18" t="s">
        <v>169</v>
      </c>
      <c r="B10" s="19" t="s">
        <v>170</v>
      </c>
      <c r="C10" s="6" t="s">
        <v>171</v>
      </c>
      <c r="D10" s="20"/>
      <c r="E10" s="21"/>
      <c r="F10" s="22"/>
      <c r="G10" s="22"/>
      <c r="H10" s="23">
        <v>7645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172</v>
      </c>
      <c r="B11" s="19" t="s">
        <v>138</v>
      </c>
      <c r="C11" s="6">
        <f>C8+1</f>
        <v>245</v>
      </c>
      <c r="D11" s="20"/>
      <c r="E11" s="21"/>
      <c r="F11" s="22"/>
      <c r="G11" s="22"/>
      <c r="H11" s="23">
        <v>600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250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251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5"/>
      <c r="B18" s="206"/>
      <c r="C18" s="6"/>
      <c r="D18" s="38">
        <f t="shared" ref="D18:V18" si="1">SUM(D4:D17)</f>
        <v>5472</v>
      </c>
      <c r="E18" s="39">
        <f t="shared" si="1"/>
        <v>7927</v>
      </c>
      <c r="F18" s="40">
        <f t="shared" si="1"/>
        <v>1098.942</v>
      </c>
      <c r="G18" s="40">
        <f t="shared" si="1"/>
        <v>0</v>
      </c>
      <c r="H18" s="40">
        <f t="shared" si="1"/>
        <v>-2531.4700000000921</v>
      </c>
      <c r="I18" s="40">
        <f t="shared" si="1"/>
        <v>37978.614999999998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25850</v>
      </c>
      <c r="P18" s="40">
        <f t="shared" si="1"/>
        <v>50560.189999999806</v>
      </c>
      <c r="Q18" s="40">
        <f t="shared" si="1"/>
        <v>0</v>
      </c>
      <c r="R18" s="39">
        <f t="shared" si="1"/>
        <v>5502</v>
      </c>
      <c r="S18" s="40">
        <f t="shared" si="1"/>
        <v>33.930000000007567</v>
      </c>
      <c r="T18" s="40">
        <f t="shared" si="1"/>
        <v>0</v>
      </c>
      <c r="U18" s="40">
        <f t="shared" si="1"/>
        <v>350000</v>
      </c>
      <c r="V18" s="40">
        <f t="shared" si="1"/>
        <v>14738.360000000022</v>
      </c>
    </row>
    <row r="19" spans="1:22" x14ac:dyDescent="0.25">
      <c r="A19" s="44" t="s">
        <v>35</v>
      </c>
      <c r="B19" s="44" t="s">
        <v>36</v>
      </c>
      <c r="C19" s="45">
        <v>57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173</v>
      </c>
      <c r="B20" s="19" t="s">
        <v>41</v>
      </c>
      <c r="C20" s="45">
        <f>C19+1</f>
        <v>58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56</v>
      </c>
      <c r="C21" s="45">
        <f t="shared" ref="C21:C28" si="2">C20+1</f>
        <v>59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41</v>
      </c>
      <c r="B22" s="19" t="s">
        <v>10</v>
      </c>
      <c r="C22" s="45">
        <f t="shared" si="2"/>
        <v>60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19"/>
      <c r="B23" s="19"/>
      <c r="C23" s="45">
        <f t="shared" si="2"/>
        <v>61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2"/>
        <v>62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2"/>
        <v>63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64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65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66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7"/>
      <c r="B29" s="208"/>
      <c r="C29" s="54"/>
      <c r="D29" s="55">
        <f t="shared" ref="D29:V29" si="3">SUM(D19:D28)</f>
        <v>0</v>
      </c>
      <c r="E29" s="55">
        <f t="shared" si="3"/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0</v>
      </c>
      <c r="M29" s="57">
        <f t="shared" si="3"/>
        <v>0</v>
      </c>
      <c r="N29" s="56">
        <f t="shared" si="3"/>
        <v>0</v>
      </c>
      <c r="O29" s="55">
        <f t="shared" si="3"/>
        <v>0</v>
      </c>
      <c r="P29" s="56">
        <f t="shared" si="3"/>
        <v>0</v>
      </c>
      <c r="Q29" s="56">
        <f t="shared" si="3"/>
        <v>0</v>
      </c>
      <c r="R29" s="55">
        <f t="shared" si="3"/>
        <v>0</v>
      </c>
      <c r="S29" s="56">
        <f t="shared" si="3"/>
        <v>0</v>
      </c>
      <c r="T29" s="56">
        <f t="shared" si="3"/>
        <v>0</v>
      </c>
      <c r="U29" s="56">
        <f t="shared" si="3"/>
        <v>0</v>
      </c>
      <c r="V29" s="56">
        <f t="shared" si="3"/>
        <v>0</v>
      </c>
    </row>
    <row r="30" spans="1:22" x14ac:dyDescent="0.25">
      <c r="A30" s="209" t="s">
        <v>42</v>
      </c>
      <c r="B30" s="210"/>
      <c r="C30" s="59">
        <v>183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174</v>
      </c>
      <c r="B31" s="19" t="s">
        <v>175</v>
      </c>
      <c r="C31" s="70">
        <f>C30+1</f>
        <v>184</v>
      </c>
      <c r="D31" s="20">
        <v>700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176</v>
      </c>
      <c r="B32" s="69" t="s">
        <v>177</v>
      </c>
      <c r="C32" s="70">
        <f t="shared" ref="C32:C41" si="4">C31+1</f>
        <v>185</v>
      </c>
      <c r="D32" s="20">
        <v>300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69"/>
      <c r="C33" s="70">
        <f t="shared" si="4"/>
        <v>186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187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69"/>
      <c r="C35" s="70">
        <f t="shared" si="4"/>
        <v>188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4"/>
        <v>189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190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4"/>
        <v>191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69"/>
      <c r="C39" s="70">
        <f t="shared" si="4"/>
        <v>192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193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194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1000</v>
      </c>
      <c r="E42" s="73">
        <f t="shared" ref="E42:V42" si="5">SUM(E30:E41)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5">
        <f t="shared" si="5"/>
        <v>0</v>
      </c>
      <c r="N42" s="74">
        <f t="shared" si="5"/>
        <v>0</v>
      </c>
      <c r="O42" s="73">
        <f t="shared" si="5"/>
        <v>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190">
        <f>D43+E43+F43*5+G43*3.5+O43+R43</f>
        <v>49245.71</v>
      </c>
      <c r="C43" s="79" t="s">
        <v>51</v>
      </c>
      <c r="D43" s="80">
        <f t="shared" ref="D43:V43" si="6">D18+D29-D42</f>
        <v>4472</v>
      </c>
      <c r="E43" s="80">
        <f t="shared" si="6"/>
        <v>7927</v>
      </c>
      <c r="F43" s="81">
        <f t="shared" si="6"/>
        <v>1098.942</v>
      </c>
      <c r="G43" s="81">
        <f t="shared" si="6"/>
        <v>0</v>
      </c>
      <c r="H43" s="81">
        <f t="shared" si="6"/>
        <v>-2531.4700000000921</v>
      </c>
      <c r="I43" s="81">
        <f t="shared" si="6"/>
        <v>37978.614999999998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82">
        <f t="shared" si="6"/>
        <v>69917</v>
      </c>
      <c r="N43" s="81">
        <f t="shared" si="6"/>
        <v>0</v>
      </c>
      <c r="O43" s="80">
        <f t="shared" si="6"/>
        <v>25850</v>
      </c>
      <c r="P43" s="81">
        <f t="shared" si="6"/>
        <v>50560.189999999806</v>
      </c>
      <c r="Q43" s="81">
        <f t="shared" si="6"/>
        <v>0</v>
      </c>
      <c r="R43" s="80">
        <f t="shared" si="6"/>
        <v>5502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8:B18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4F85-D138-4135-A32E-3E3CEF0CAB9C}">
  <dimension ref="A1:V50"/>
  <sheetViews>
    <sheetView rightToLeft="1" workbookViewId="0">
      <selection activeCell="B14" sqref="B14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3"/>
      <c r="N1" s="191"/>
      <c r="O1" s="214" t="s">
        <v>1</v>
      </c>
      <c r="P1" s="212"/>
      <c r="Q1" s="215"/>
      <c r="R1" s="211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130"/>
      <c r="N2" s="192"/>
      <c r="O2" s="11" t="s">
        <v>5</v>
      </c>
      <c r="P2" s="216" t="s">
        <v>6</v>
      </c>
      <c r="Q2" s="204"/>
      <c r="R2" s="16" t="s">
        <v>5</v>
      </c>
      <c r="S2" s="216" t="s">
        <v>6</v>
      </c>
      <c r="T2" s="217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93" t="s">
        <v>20</v>
      </c>
      <c r="O3" s="11" t="s">
        <v>21</v>
      </c>
      <c r="P3" s="7" t="s">
        <v>22</v>
      </c>
      <c r="Q3" s="6" t="s">
        <v>23</v>
      </c>
      <c r="R3" s="16" t="s">
        <v>24</v>
      </c>
      <c r="S3" s="7" t="s">
        <v>25</v>
      </c>
      <c r="T3" s="129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245</v>
      </c>
      <c r="D4" s="16">
        <f>'[1]15'!D43</f>
        <v>4472</v>
      </c>
      <c r="E4" s="16">
        <f>'[1]15'!E43</f>
        <v>7927</v>
      </c>
      <c r="F4" s="89">
        <f>'[1]15'!F43</f>
        <v>1098.942</v>
      </c>
      <c r="G4" s="89">
        <f>'[1]15'!G43</f>
        <v>0</v>
      </c>
      <c r="H4" s="89">
        <f>'[1]15'!H43</f>
        <v>6468.5299999999079</v>
      </c>
      <c r="I4" s="89">
        <f>'[1]15'!I43</f>
        <v>37978.614999999998</v>
      </c>
      <c r="J4" s="89">
        <f>'[1]15'!J43</f>
        <v>612.14999999999725</v>
      </c>
      <c r="K4" s="89">
        <f>'[1]15'!K43</f>
        <v>1</v>
      </c>
      <c r="L4" s="9">
        <f>'[1]15'!L43</f>
        <v>4.5000000000145519</v>
      </c>
      <c r="M4" s="12">
        <f>'[1]15'!M43</f>
        <v>69917</v>
      </c>
      <c r="N4" s="9">
        <f>'[1]15'!N43</f>
        <v>0</v>
      </c>
      <c r="O4" s="11">
        <f>'[1]15'!O43</f>
        <v>25850</v>
      </c>
      <c r="P4" s="89">
        <f>'[1]15'!P43</f>
        <v>41560.189999999806</v>
      </c>
      <c r="Q4" s="10">
        <f>'[1]15'!Q43</f>
        <v>0</v>
      </c>
      <c r="R4" s="16">
        <f>'[1]15'!R43</f>
        <v>5502</v>
      </c>
      <c r="S4" s="89">
        <f>'[1]15'!S43</f>
        <v>33.930000000007567</v>
      </c>
      <c r="T4" s="9">
        <f>'[1]15'!T43</f>
        <v>0</v>
      </c>
      <c r="U4" s="14">
        <f>'[1]15'!U43</f>
        <v>350000</v>
      </c>
      <c r="V4" s="10">
        <f>'[1]15'!V43</f>
        <v>14738.360000000022</v>
      </c>
    </row>
    <row r="5" spans="1:22" x14ac:dyDescent="0.25">
      <c r="A5" s="18"/>
      <c r="B5" s="19" t="s">
        <v>32</v>
      </c>
      <c r="C5" s="7">
        <f>C4+1</f>
        <v>246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92"/>
      <c r="O5" s="26">
        <v>6350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34</v>
      </c>
      <c r="C6" s="7">
        <f t="shared" ref="C6:C16" si="0">C5+1</f>
        <v>247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92"/>
      <c r="O6" s="26"/>
      <c r="P6" s="23"/>
      <c r="Q6" s="27"/>
      <c r="R6" s="20">
        <v>990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248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92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249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92"/>
      <c r="O8" s="194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250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92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251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92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252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92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253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92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254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92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255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92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32</v>
      </c>
      <c r="C15" s="6">
        <f t="shared" si="0"/>
        <v>256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92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34</v>
      </c>
      <c r="C16" s="6">
        <f t="shared" si="0"/>
        <v>257</v>
      </c>
      <c r="D16" s="29"/>
      <c r="E16" s="30"/>
      <c r="F16" s="31"/>
      <c r="G16" s="31"/>
      <c r="H16" s="32"/>
      <c r="I16" s="32"/>
      <c r="J16" s="32"/>
      <c r="K16" s="33"/>
      <c r="L16" s="33"/>
      <c r="M16" s="32"/>
      <c r="N16" s="93"/>
      <c r="O16" s="35"/>
      <c r="P16" s="32"/>
      <c r="Q16" s="36"/>
      <c r="R16" s="29"/>
      <c r="S16" s="32"/>
      <c r="T16" s="33"/>
      <c r="U16" s="37"/>
      <c r="V16" s="36"/>
    </row>
    <row r="17" spans="1:22" ht="15.75" thickBot="1" x14ac:dyDescent="0.3">
      <c r="A17" s="205"/>
      <c r="B17" s="206"/>
      <c r="C17" s="6"/>
      <c r="D17" s="38">
        <f t="shared" ref="D17:V17" si="1">SUM(D4:D16)</f>
        <v>4472</v>
      </c>
      <c r="E17" s="39">
        <f t="shared" si="1"/>
        <v>7927</v>
      </c>
      <c r="F17" s="40">
        <f t="shared" si="1"/>
        <v>1098.942</v>
      </c>
      <c r="G17" s="40">
        <f t="shared" si="1"/>
        <v>0</v>
      </c>
      <c r="H17" s="40">
        <f t="shared" si="1"/>
        <v>6468.5299999999079</v>
      </c>
      <c r="I17" s="40">
        <f t="shared" si="1"/>
        <v>37978.614999999998</v>
      </c>
      <c r="J17" s="40">
        <f t="shared" si="1"/>
        <v>612.14999999999725</v>
      </c>
      <c r="K17" s="41">
        <f t="shared" si="1"/>
        <v>1</v>
      </c>
      <c r="L17" s="195">
        <f t="shared" si="1"/>
        <v>4.5000000000145519</v>
      </c>
      <c r="M17" s="195">
        <f t="shared" si="1"/>
        <v>69917</v>
      </c>
      <c r="N17" s="95">
        <f t="shared" si="1"/>
        <v>0</v>
      </c>
      <c r="O17" s="39">
        <f t="shared" si="1"/>
        <v>32200</v>
      </c>
      <c r="P17" s="40">
        <f t="shared" si="1"/>
        <v>41560.189999999806</v>
      </c>
      <c r="Q17" s="96">
        <f t="shared" si="1"/>
        <v>0</v>
      </c>
      <c r="R17" s="38">
        <f t="shared" si="1"/>
        <v>6492</v>
      </c>
      <c r="S17" s="40">
        <f t="shared" si="1"/>
        <v>33.930000000007567</v>
      </c>
      <c r="T17" s="41">
        <f t="shared" si="1"/>
        <v>0</v>
      </c>
      <c r="U17" s="40">
        <f t="shared" si="1"/>
        <v>350000</v>
      </c>
      <c r="V17" s="96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57</v>
      </c>
      <c r="D18" s="46"/>
      <c r="E18" s="47"/>
      <c r="F18" s="48"/>
      <c r="G18" s="48"/>
      <c r="H18" s="48"/>
      <c r="I18" s="48"/>
      <c r="J18" s="48"/>
      <c r="K18" s="49"/>
      <c r="L18" s="49"/>
      <c r="M18" s="48"/>
      <c r="N18" s="98"/>
      <c r="O18" s="51"/>
      <c r="P18" s="48"/>
      <c r="Q18" s="52"/>
      <c r="R18" s="46"/>
      <c r="S18" s="48"/>
      <c r="T18" s="49"/>
      <c r="U18" s="53"/>
      <c r="V18" s="52"/>
    </row>
    <row r="19" spans="1:22" x14ac:dyDescent="0.25">
      <c r="A19" s="18" t="s">
        <v>22</v>
      </c>
      <c r="B19" s="19" t="s">
        <v>39</v>
      </c>
      <c r="C19" s="45">
        <f>C18+1</f>
        <v>58</v>
      </c>
      <c r="D19" s="20"/>
      <c r="E19" s="21"/>
      <c r="F19" s="22"/>
      <c r="G19" s="22"/>
      <c r="H19" s="23"/>
      <c r="I19" s="23"/>
      <c r="J19" s="23"/>
      <c r="K19" s="24"/>
      <c r="L19" s="24"/>
      <c r="M19" s="23"/>
      <c r="N19" s="92"/>
      <c r="O19" s="26"/>
      <c r="P19" s="23"/>
      <c r="Q19" s="27"/>
      <c r="R19" s="20"/>
      <c r="S19" s="23"/>
      <c r="T19" s="24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ref="C20:C28" si="2">C19+1</f>
        <v>59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92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5">
        <f t="shared" si="2"/>
        <v>60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92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5">
        <f t="shared" si="2"/>
        <v>61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92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5">
        <f t="shared" si="2"/>
        <v>62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92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5">
        <f t="shared" si="2"/>
        <v>63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92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5">
        <f t="shared" si="2"/>
        <v>64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92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5">
        <f t="shared" si="2"/>
        <v>65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92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5">
        <f t="shared" si="2"/>
        <v>66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92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0"/>
      <c r="B28" s="101"/>
      <c r="C28" s="45">
        <f t="shared" si="2"/>
        <v>67</v>
      </c>
      <c r="D28" s="29"/>
      <c r="E28" s="30"/>
      <c r="F28" s="31"/>
      <c r="G28" s="31"/>
      <c r="H28" s="32"/>
      <c r="I28" s="32"/>
      <c r="J28" s="32"/>
      <c r="K28" s="33"/>
      <c r="L28" s="33"/>
      <c r="M28" s="32"/>
      <c r="N28" s="93"/>
      <c r="O28" s="35"/>
      <c r="P28" s="32"/>
      <c r="Q28" s="36"/>
      <c r="R28" s="29"/>
      <c r="S28" s="32"/>
      <c r="T28" s="33"/>
      <c r="U28" s="37"/>
      <c r="V28" s="36"/>
    </row>
    <row r="29" spans="1:22" ht="15.75" thickBot="1" x14ac:dyDescent="0.3">
      <c r="A29" s="207"/>
      <c r="B29" s="208"/>
      <c r="C29" s="54"/>
      <c r="D29" s="55">
        <f>SUM(D18:D28)</f>
        <v>0</v>
      </c>
      <c r="E29" s="55">
        <f t="shared" ref="E29:V29" si="3">SUM(E18:E28)</f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7">
        <f t="shared" si="3"/>
        <v>0</v>
      </c>
      <c r="L29" s="196">
        <f t="shared" si="3"/>
        <v>0</v>
      </c>
      <c r="M29" s="196">
        <f t="shared" si="3"/>
        <v>0</v>
      </c>
      <c r="N29" s="57">
        <f t="shared" si="3"/>
        <v>0</v>
      </c>
      <c r="O29" s="102">
        <f t="shared" si="3"/>
        <v>0</v>
      </c>
      <c r="P29" s="56">
        <f t="shared" si="3"/>
        <v>0</v>
      </c>
      <c r="Q29" s="103">
        <f t="shared" si="3"/>
        <v>0</v>
      </c>
      <c r="R29" s="55">
        <f t="shared" si="3"/>
        <v>0</v>
      </c>
      <c r="S29" s="56">
        <f t="shared" si="3"/>
        <v>0</v>
      </c>
      <c r="T29" s="57">
        <f t="shared" si="3"/>
        <v>0</v>
      </c>
      <c r="U29" s="197">
        <f t="shared" si="3"/>
        <v>0</v>
      </c>
      <c r="V29" s="103">
        <f t="shared" si="3"/>
        <v>0</v>
      </c>
    </row>
    <row r="30" spans="1:22" x14ac:dyDescent="0.25">
      <c r="A30" s="209" t="s">
        <v>42</v>
      </c>
      <c r="B30" s="210"/>
      <c r="C30" s="59">
        <v>185</v>
      </c>
      <c r="D30" s="60"/>
      <c r="E30" s="61"/>
      <c r="F30" s="62"/>
      <c r="G30" s="62"/>
      <c r="H30" s="62"/>
      <c r="I30" s="62"/>
      <c r="J30" s="62"/>
      <c r="K30" s="63"/>
      <c r="L30" s="63"/>
      <c r="M30" s="62"/>
      <c r="N30" s="104"/>
      <c r="O30" s="65"/>
      <c r="P30" s="62"/>
      <c r="Q30" s="66"/>
      <c r="R30" s="60"/>
      <c r="S30" s="62"/>
      <c r="T30" s="63"/>
      <c r="U30" s="67"/>
      <c r="V30" s="66"/>
    </row>
    <row r="31" spans="1:22" x14ac:dyDescent="0.25">
      <c r="A31" s="68" t="s">
        <v>178</v>
      </c>
      <c r="B31" s="69" t="s">
        <v>179</v>
      </c>
      <c r="C31" s="70">
        <f>C30+1</f>
        <v>186</v>
      </c>
      <c r="D31" s="20">
        <v>900</v>
      </c>
      <c r="E31" s="21"/>
      <c r="F31" s="22"/>
      <c r="G31" s="22"/>
      <c r="H31" s="23"/>
      <c r="I31" s="23"/>
      <c r="J31" s="23"/>
      <c r="K31" s="24"/>
      <c r="L31" s="24"/>
      <c r="M31" s="23"/>
      <c r="N31" s="92"/>
      <c r="O31" s="26"/>
      <c r="P31" s="23"/>
      <c r="Q31" s="27"/>
      <c r="R31" s="20"/>
      <c r="S31" s="23"/>
      <c r="T31" s="24"/>
      <c r="U31" s="28"/>
      <c r="V31" s="27"/>
    </row>
    <row r="32" spans="1:22" x14ac:dyDescent="0.25">
      <c r="A32" s="68" t="s">
        <v>180</v>
      </c>
      <c r="B32" s="69" t="s">
        <v>181</v>
      </c>
      <c r="C32" s="70">
        <f t="shared" ref="C32:C48" si="4">C31+1</f>
        <v>187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92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182</v>
      </c>
      <c r="B33" s="19" t="s">
        <v>183</v>
      </c>
      <c r="C33" s="70">
        <f t="shared" si="4"/>
        <v>188</v>
      </c>
      <c r="D33" s="20">
        <v>500</v>
      </c>
      <c r="E33" s="21"/>
      <c r="F33" s="22"/>
      <c r="G33" s="22"/>
      <c r="H33" s="23"/>
      <c r="I33" s="23"/>
      <c r="J33" s="23"/>
      <c r="K33" s="24"/>
      <c r="L33" s="24"/>
      <c r="M33" s="23"/>
      <c r="N33" s="92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18" t="s">
        <v>184</v>
      </c>
      <c r="B34" s="19" t="s">
        <v>185</v>
      </c>
      <c r="C34" s="70">
        <f t="shared" si="4"/>
        <v>189</v>
      </c>
      <c r="D34" s="20">
        <v>500</v>
      </c>
      <c r="E34" s="21"/>
      <c r="F34" s="22"/>
      <c r="G34" s="22"/>
      <c r="H34" s="23"/>
      <c r="I34" s="23"/>
      <c r="J34" s="23"/>
      <c r="K34" s="24"/>
      <c r="L34" s="24"/>
      <c r="M34" s="23"/>
      <c r="N34" s="92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68" t="s">
        <v>47</v>
      </c>
      <c r="B35" s="69" t="s">
        <v>48</v>
      </c>
      <c r="C35" s="70">
        <f t="shared" si="4"/>
        <v>190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92"/>
      <c r="O35" s="26">
        <v>100</v>
      </c>
      <c r="P35" s="23"/>
      <c r="Q35" s="27"/>
      <c r="R35" s="20"/>
      <c r="S35" s="23"/>
      <c r="T35" s="24"/>
      <c r="U35" s="28"/>
      <c r="V35" s="27"/>
    </row>
    <row r="36" spans="1:22" x14ac:dyDescent="0.25">
      <c r="A36" s="19" t="s">
        <v>186</v>
      </c>
      <c r="B36" s="69" t="s">
        <v>187</v>
      </c>
      <c r="C36" s="70">
        <f t="shared" si="4"/>
        <v>191</v>
      </c>
      <c r="D36" s="20">
        <v>500</v>
      </c>
      <c r="E36" s="21"/>
      <c r="F36" s="22"/>
      <c r="G36" s="22"/>
      <c r="H36" s="23"/>
      <c r="I36" s="23"/>
      <c r="J36" s="23"/>
      <c r="K36" s="24"/>
      <c r="L36" s="24"/>
      <c r="M36" s="23"/>
      <c r="N36" s="92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 t="s">
        <v>188</v>
      </c>
      <c r="B37" s="19" t="s">
        <v>185</v>
      </c>
      <c r="C37" s="70">
        <f t="shared" si="4"/>
        <v>192</v>
      </c>
      <c r="D37" s="20">
        <v>900</v>
      </c>
      <c r="E37" s="21"/>
      <c r="F37" s="22"/>
      <c r="G37" s="22"/>
      <c r="H37" s="23"/>
      <c r="I37" s="23"/>
      <c r="J37" s="23"/>
      <c r="K37" s="24"/>
      <c r="L37" s="24"/>
      <c r="M37" s="23"/>
      <c r="N37" s="92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0">
        <f t="shared" si="4"/>
        <v>193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92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18"/>
      <c r="B39" s="19"/>
      <c r="C39" s="70">
        <f t="shared" si="4"/>
        <v>194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92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68"/>
      <c r="B40" s="69"/>
      <c r="C40" s="70">
        <f t="shared" si="4"/>
        <v>195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92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68"/>
      <c r="B41" s="69"/>
      <c r="C41" s="70">
        <f t="shared" si="4"/>
        <v>196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92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19"/>
      <c r="C42" s="70">
        <f t="shared" si="4"/>
        <v>197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92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69"/>
      <c r="C43" s="70">
        <f t="shared" si="4"/>
        <v>198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92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19"/>
      <c r="C44" s="70">
        <f t="shared" si="4"/>
        <v>199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92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69"/>
      <c r="C45" s="70">
        <f t="shared" si="4"/>
        <v>200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92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18"/>
      <c r="B46" s="69"/>
      <c r="C46" s="70">
        <f t="shared" si="4"/>
        <v>201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92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68" t="s">
        <v>47</v>
      </c>
      <c r="B47" s="69" t="s">
        <v>48</v>
      </c>
      <c r="C47" s="70">
        <f t="shared" si="4"/>
        <v>202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92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68" t="s">
        <v>47</v>
      </c>
      <c r="B48" s="69" t="s">
        <v>49</v>
      </c>
      <c r="C48" s="70">
        <f t="shared" si="4"/>
        <v>203</v>
      </c>
      <c r="D48" s="20"/>
      <c r="E48" s="21"/>
      <c r="F48" s="22"/>
      <c r="G48" s="22"/>
      <c r="H48" s="23"/>
      <c r="I48" s="23"/>
      <c r="J48" s="23"/>
      <c r="K48" s="24"/>
      <c r="L48" s="24"/>
      <c r="M48" s="23"/>
      <c r="N48" s="92"/>
      <c r="O48" s="26"/>
      <c r="P48" s="23"/>
      <c r="Q48" s="27"/>
      <c r="R48" s="20"/>
      <c r="S48" s="23"/>
      <c r="T48" s="24"/>
      <c r="U48" s="28"/>
      <c r="V48" s="27"/>
    </row>
    <row r="49" spans="1:22" x14ac:dyDescent="0.25">
      <c r="A49" s="71"/>
      <c r="B49" s="72"/>
      <c r="C49" s="70"/>
      <c r="D49" s="73">
        <f>SUM(D30:D48)</f>
        <v>3600</v>
      </c>
      <c r="E49" s="73">
        <f t="shared" ref="E49:V49" si="5">SUM(E30:E48)</f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5">
        <f t="shared" si="5"/>
        <v>0</v>
      </c>
      <c r="L49" s="198">
        <f t="shared" si="5"/>
        <v>0</v>
      </c>
      <c r="M49" s="198">
        <f t="shared" si="5"/>
        <v>0</v>
      </c>
      <c r="N49" s="75">
        <f t="shared" si="5"/>
        <v>0</v>
      </c>
      <c r="O49" s="106">
        <f t="shared" si="5"/>
        <v>100</v>
      </c>
      <c r="P49" s="74">
        <f t="shared" si="5"/>
        <v>0</v>
      </c>
      <c r="Q49" s="107">
        <f t="shared" si="5"/>
        <v>0</v>
      </c>
      <c r="R49" s="73">
        <f t="shared" si="5"/>
        <v>0</v>
      </c>
      <c r="S49" s="74">
        <f t="shared" si="5"/>
        <v>0</v>
      </c>
      <c r="T49" s="75">
        <f t="shared" si="5"/>
        <v>0</v>
      </c>
      <c r="U49" s="199">
        <f t="shared" si="5"/>
        <v>0</v>
      </c>
      <c r="V49" s="107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52885.71</v>
      </c>
      <c r="C50" s="79" t="s">
        <v>51</v>
      </c>
      <c r="D50" s="80">
        <f>D17+D29-D49</f>
        <v>872</v>
      </c>
      <c r="E50" s="80">
        <f t="shared" ref="E50:V50" si="6">E17+E29-E49</f>
        <v>7927</v>
      </c>
      <c r="F50" s="81">
        <f t="shared" si="6"/>
        <v>1098.942</v>
      </c>
      <c r="G50" s="81">
        <f t="shared" si="6"/>
        <v>0</v>
      </c>
      <c r="H50" s="81">
        <f t="shared" si="6"/>
        <v>6468.5299999999079</v>
      </c>
      <c r="I50" s="81">
        <f t="shared" si="6"/>
        <v>37978.614999999998</v>
      </c>
      <c r="J50" s="81">
        <f t="shared" si="6"/>
        <v>612.14999999999725</v>
      </c>
      <c r="K50" s="82">
        <f t="shared" si="6"/>
        <v>1</v>
      </c>
      <c r="L50" s="8">
        <f t="shared" si="6"/>
        <v>4.5000000000145519</v>
      </c>
      <c r="M50" s="8">
        <f t="shared" si="6"/>
        <v>69917</v>
      </c>
      <c r="N50" s="82">
        <f t="shared" si="6"/>
        <v>0</v>
      </c>
      <c r="O50" s="200">
        <f t="shared" si="6"/>
        <v>32100</v>
      </c>
      <c r="P50" s="81">
        <f t="shared" si="6"/>
        <v>41560.189999999806</v>
      </c>
      <c r="Q50" s="108">
        <f t="shared" si="6"/>
        <v>0</v>
      </c>
      <c r="R50" s="80">
        <f t="shared" si="6"/>
        <v>6492</v>
      </c>
      <c r="S50" s="81">
        <f t="shared" si="6"/>
        <v>33.930000000007567</v>
      </c>
      <c r="T50" s="82">
        <f t="shared" si="6"/>
        <v>0</v>
      </c>
      <c r="U50" s="200">
        <f t="shared" si="6"/>
        <v>350000</v>
      </c>
      <c r="V50" s="108">
        <f t="shared" si="6"/>
        <v>14738.360000000022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36E55-973E-4C32-BB46-95E34830CF09}">
  <dimension ref="A1:V43"/>
  <sheetViews>
    <sheetView rightToLeft="1" workbookViewId="0">
      <selection activeCell="F34" sqref="F34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17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247</v>
      </c>
      <c r="D4" s="16">
        <f>'[1]16'!D50</f>
        <v>872</v>
      </c>
      <c r="E4" s="16">
        <f>'[1]16'!E50</f>
        <v>7927</v>
      </c>
      <c r="F4" s="89">
        <f>'[1]16'!F50</f>
        <v>1098.942</v>
      </c>
      <c r="G4" s="89">
        <f>'[1]16'!G50</f>
        <v>0</v>
      </c>
      <c r="H4" s="89">
        <f>'[1]16'!H50</f>
        <v>6468.5299999999079</v>
      </c>
      <c r="I4" s="89">
        <f>'[1]16'!I50</f>
        <v>37978.614999999998</v>
      </c>
      <c r="J4" s="89">
        <f>'[1]16'!J50</f>
        <v>612.14999999999725</v>
      </c>
      <c r="K4" s="89">
        <f>'[1]16'!K50</f>
        <v>1</v>
      </c>
      <c r="L4" s="9">
        <f>'[1]16'!L50</f>
        <v>4.5000000000145519</v>
      </c>
      <c r="M4" s="12">
        <f>'[1]16'!M50</f>
        <v>69917</v>
      </c>
      <c r="N4" s="89">
        <f>'[1]16'!N50</f>
        <v>0</v>
      </c>
      <c r="O4" s="16">
        <f>'[1]16'!O50</f>
        <v>32100</v>
      </c>
      <c r="P4" s="89">
        <f>'[1]16'!P50</f>
        <v>41560.189999999806</v>
      </c>
      <c r="Q4" s="89">
        <f>'[1]16'!Q50</f>
        <v>0</v>
      </c>
      <c r="R4" s="16">
        <f>'[1]16'!R50</f>
        <v>6492</v>
      </c>
      <c r="S4" s="89">
        <f>'[1]16'!S50</f>
        <v>33.930000000007567</v>
      </c>
      <c r="T4" s="89">
        <f>'[1]16'!T50</f>
        <v>0</v>
      </c>
      <c r="U4" s="89">
        <f>'[1]16'!U50</f>
        <v>350000</v>
      </c>
      <c r="V4" s="89">
        <f>'[1]16'!V50</f>
        <v>14738.360000000022</v>
      </c>
    </row>
    <row r="5" spans="1:22" x14ac:dyDescent="0.25">
      <c r="A5" s="18" t="s">
        <v>189</v>
      </c>
      <c r="B5" s="19" t="s">
        <v>190</v>
      </c>
      <c r="C5" s="6">
        <f>C4+1</f>
        <v>248</v>
      </c>
      <c r="D5" s="20"/>
      <c r="E5" s="21">
        <v>1200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31</v>
      </c>
      <c r="B6" s="19" t="s">
        <v>32</v>
      </c>
      <c r="C6" s="6">
        <f t="shared" ref="C6:C16" si="0">C5+1</f>
        <v>249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>
        <v>95000</v>
      </c>
      <c r="R6" s="26"/>
      <c r="S6" s="23"/>
      <c r="T6" s="27"/>
      <c r="U6" s="28"/>
      <c r="V6" s="27"/>
    </row>
    <row r="7" spans="1:22" x14ac:dyDescent="0.25">
      <c r="A7" s="18" t="s">
        <v>33</v>
      </c>
      <c r="B7" s="19" t="s">
        <v>34</v>
      </c>
      <c r="C7" s="6">
        <f t="shared" si="0"/>
        <v>250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>
        <v>19000</v>
      </c>
      <c r="U7" s="28"/>
      <c r="V7" s="27"/>
    </row>
    <row r="8" spans="1:22" x14ac:dyDescent="0.25">
      <c r="A8" s="18"/>
      <c r="B8" s="19" t="s">
        <v>32</v>
      </c>
      <c r="C8" s="6">
        <f t="shared" si="0"/>
        <v>251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5818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34</v>
      </c>
      <c r="C9" s="6">
        <f t="shared" si="0"/>
        <v>252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1200</v>
      </c>
      <c r="S9" s="23"/>
      <c r="T9" s="27"/>
      <c r="U9" s="28"/>
      <c r="V9" s="27"/>
    </row>
    <row r="10" spans="1:22" x14ac:dyDescent="0.25">
      <c r="A10" s="18" t="s">
        <v>191</v>
      </c>
      <c r="B10" s="19" t="s">
        <v>192</v>
      </c>
      <c r="C10" s="6">
        <f t="shared" si="0"/>
        <v>253</v>
      </c>
      <c r="D10" s="20"/>
      <c r="E10" s="21">
        <v>300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193</v>
      </c>
      <c r="B11" s="19" t="s">
        <v>104</v>
      </c>
      <c r="C11" s="6">
        <f t="shared" si="0"/>
        <v>254</v>
      </c>
      <c r="D11" s="20"/>
      <c r="E11" s="21">
        <v>150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 t="s">
        <v>194</v>
      </c>
      <c r="B12" s="19" t="s">
        <v>104</v>
      </c>
      <c r="C12" s="6">
        <f t="shared" si="0"/>
        <v>255</v>
      </c>
      <c r="D12" s="20"/>
      <c r="E12" s="21">
        <v>150</v>
      </c>
      <c r="F12" s="22"/>
      <c r="G12" s="22"/>
      <c r="H12" s="23"/>
      <c r="I12" s="23"/>
      <c r="J12" s="23"/>
      <c r="K12" s="23"/>
      <c r="L12" s="24"/>
      <c r="M12" s="23"/>
      <c r="N12" s="25"/>
      <c r="O12" s="194"/>
      <c r="P12" s="23"/>
      <c r="Q12" s="27"/>
      <c r="R12" s="194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256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4"/>
      <c r="P13" s="23"/>
      <c r="Q13" s="27"/>
      <c r="R13" s="194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257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34</v>
      </c>
      <c r="C15" s="6">
        <f t="shared" si="0"/>
        <v>258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/>
      <c r="C16" s="6">
        <f t="shared" si="0"/>
        <v>259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5"/>
      <c r="B17" s="206"/>
      <c r="C17" s="6"/>
      <c r="D17" s="38">
        <f t="shared" ref="D17:V17" si="1">SUM(D4:D16)</f>
        <v>872</v>
      </c>
      <c r="E17" s="39">
        <f t="shared" si="1"/>
        <v>9727</v>
      </c>
      <c r="F17" s="40">
        <f t="shared" si="1"/>
        <v>1098.942</v>
      </c>
      <c r="G17" s="40">
        <f t="shared" si="1"/>
        <v>0</v>
      </c>
      <c r="H17" s="40">
        <f t="shared" si="1"/>
        <v>6468.5299999999079</v>
      </c>
      <c r="I17" s="40">
        <f t="shared" si="1"/>
        <v>37978.614999999998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37918</v>
      </c>
      <c r="P17" s="40">
        <f t="shared" si="1"/>
        <v>41560.189999999806</v>
      </c>
      <c r="Q17" s="40">
        <f t="shared" si="1"/>
        <v>95000</v>
      </c>
      <c r="R17" s="39">
        <f t="shared" si="1"/>
        <v>7692</v>
      </c>
      <c r="S17" s="40">
        <f t="shared" si="1"/>
        <v>33.930000000007567</v>
      </c>
      <c r="T17" s="40">
        <f t="shared" si="1"/>
        <v>19000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109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21</v>
      </c>
      <c r="B19" s="19" t="s">
        <v>22</v>
      </c>
      <c r="C19" s="45">
        <f>C18+1</f>
        <v>110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>
        <v>-40000</v>
      </c>
      <c r="P19" s="23">
        <v>40000</v>
      </c>
      <c r="Q19" s="27"/>
      <c r="R19" s="26"/>
      <c r="S19" s="23"/>
      <c r="T19" s="27"/>
      <c r="U19" s="28"/>
      <c r="V19" s="27"/>
    </row>
    <row r="20" spans="1:22" x14ac:dyDescent="0.25">
      <c r="A20" s="18" t="s">
        <v>124</v>
      </c>
      <c r="B20" s="19" t="s">
        <v>125</v>
      </c>
      <c r="C20" s="45">
        <f t="shared" ref="C20:C29" si="2">C19+1</f>
        <v>111</v>
      </c>
      <c r="D20" s="20"/>
      <c r="E20" s="21"/>
      <c r="F20" s="22">
        <v>-882</v>
      </c>
      <c r="G20" s="22"/>
      <c r="H20" s="23"/>
      <c r="I20" s="23">
        <v>882</v>
      </c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37</v>
      </c>
      <c r="B21" s="19" t="s">
        <v>22</v>
      </c>
      <c r="C21" s="45">
        <f t="shared" si="2"/>
        <v>112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95000</v>
      </c>
      <c r="Q21" s="27">
        <v>-95000</v>
      </c>
      <c r="R21" s="26"/>
      <c r="S21" s="23"/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2"/>
        <v>113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19000</v>
      </c>
      <c r="T22" s="27">
        <v>-19000</v>
      </c>
      <c r="U22" s="28"/>
      <c r="V22" s="27"/>
    </row>
    <row r="23" spans="1:22" x14ac:dyDescent="0.25">
      <c r="A23" s="18" t="s">
        <v>25</v>
      </c>
      <c r="B23" s="19" t="s">
        <v>22</v>
      </c>
      <c r="C23" s="45">
        <f t="shared" si="2"/>
        <v>114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>
        <v>19000</v>
      </c>
      <c r="Q23" s="27"/>
      <c r="R23" s="26"/>
      <c r="S23" s="23">
        <v>-19000</v>
      </c>
      <c r="T23" s="27"/>
      <c r="U23" s="28"/>
      <c r="V23" s="27"/>
    </row>
    <row r="24" spans="1:22" x14ac:dyDescent="0.25">
      <c r="A24" s="18" t="s">
        <v>56</v>
      </c>
      <c r="B24" s="19" t="s">
        <v>22</v>
      </c>
      <c r="C24" s="45">
        <f t="shared" si="2"/>
        <v>115</v>
      </c>
      <c r="D24" s="20"/>
      <c r="E24" s="21"/>
      <c r="F24" s="22"/>
      <c r="G24" s="22"/>
      <c r="H24" s="23">
        <v>-37000</v>
      </c>
      <c r="I24" s="23"/>
      <c r="J24" s="23"/>
      <c r="K24" s="23"/>
      <c r="L24" s="24"/>
      <c r="M24" s="23"/>
      <c r="N24" s="25"/>
      <c r="O24" s="26"/>
      <c r="P24" s="23">
        <v>37000</v>
      </c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116</v>
      </c>
      <c r="D25" s="20">
        <v>10000</v>
      </c>
      <c r="E25" s="21">
        <v>-10000</v>
      </c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117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118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119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2"/>
        <v>120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7"/>
      <c r="B30" s="208"/>
      <c r="C30" s="54"/>
      <c r="D30" s="55">
        <f>SUM(D18:D29)</f>
        <v>10000</v>
      </c>
      <c r="E30" s="55">
        <f t="shared" ref="E30:V30" si="3">SUM(E18:E29)</f>
        <v>-10000</v>
      </c>
      <c r="F30" s="56">
        <f t="shared" si="3"/>
        <v>-882</v>
      </c>
      <c r="G30" s="56">
        <f t="shared" si="3"/>
        <v>0</v>
      </c>
      <c r="H30" s="56">
        <f t="shared" si="3"/>
        <v>-37000</v>
      </c>
      <c r="I30" s="56">
        <f t="shared" si="3"/>
        <v>882</v>
      </c>
      <c r="J30" s="56">
        <f t="shared" si="3"/>
        <v>0</v>
      </c>
      <c r="K30" s="56">
        <f t="shared" si="3"/>
        <v>0</v>
      </c>
      <c r="L30" s="57">
        <f t="shared" si="3"/>
        <v>0</v>
      </c>
      <c r="M30" s="58">
        <f>SUM(M19:M29)</f>
        <v>0</v>
      </c>
      <c r="N30" s="56">
        <f t="shared" si="3"/>
        <v>0</v>
      </c>
      <c r="O30" s="55">
        <f t="shared" si="3"/>
        <v>-40000</v>
      </c>
      <c r="P30" s="56">
        <f t="shared" si="3"/>
        <v>191000</v>
      </c>
      <c r="Q30" s="56">
        <f t="shared" si="3"/>
        <v>-95000</v>
      </c>
      <c r="R30" s="55">
        <f t="shared" si="3"/>
        <v>0</v>
      </c>
      <c r="S30" s="56">
        <f t="shared" si="3"/>
        <v>0</v>
      </c>
      <c r="T30" s="56">
        <f t="shared" si="3"/>
        <v>-19000</v>
      </c>
      <c r="U30" s="56">
        <f t="shared" si="3"/>
        <v>0</v>
      </c>
      <c r="V30" s="56">
        <f t="shared" si="3"/>
        <v>0</v>
      </c>
    </row>
    <row r="31" spans="1:22" x14ac:dyDescent="0.25">
      <c r="A31" s="209" t="s">
        <v>42</v>
      </c>
      <c r="B31" s="210"/>
      <c r="C31" s="59">
        <v>192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195</v>
      </c>
      <c r="B32" s="69" t="s">
        <v>196</v>
      </c>
      <c r="C32" s="70">
        <f>C31+1</f>
        <v>193</v>
      </c>
      <c r="D32" s="20">
        <v>800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197</v>
      </c>
      <c r="B33" s="69" t="s">
        <v>198</v>
      </c>
      <c r="C33" s="70">
        <f t="shared" ref="C33:C41" si="4">C32+1</f>
        <v>194</v>
      </c>
      <c r="D33" s="20">
        <v>425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48</v>
      </c>
      <c r="C34" s="70">
        <f t="shared" si="4"/>
        <v>195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>
        <v>100</v>
      </c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199</v>
      </c>
      <c r="B35" s="69" t="s">
        <v>175</v>
      </c>
      <c r="C35" s="70">
        <f t="shared" si="4"/>
        <v>196</v>
      </c>
      <c r="D35" s="20">
        <v>900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200</v>
      </c>
      <c r="B36" s="19" t="s">
        <v>175</v>
      </c>
      <c r="C36" s="70">
        <f t="shared" si="4"/>
        <v>197</v>
      </c>
      <c r="D36" s="20">
        <v>500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198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4"/>
        <v>199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4"/>
        <v>200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201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202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SUM(D31:D41)</f>
        <v>2625</v>
      </c>
      <c r="E42" s="73">
        <f t="shared" ref="E42:V42" si="5">SUM(E31:E41)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6">
        <f>SUM(N32:N41)</f>
        <v>0</v>
      </c>
      <c r="N42" s="74">
        <f t="shared" si="5"/>
        <v>0</v>
      </c>
      <c r="O42" s="73">
        <f t="shared" si="5"/>
        <v>100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78">
        <f>D43+E43+F43*5+G43*3.5+O43+R43</f>
        <v>14568.71</v>
      </c>
      <c r="C43" s="79" t="s">
        <v>51</v>
      </c>
      <c r="D43" s="80">
        <f>D17+D30-D42</f>
        <v>8247</v>
      </c>
      <c r="E43" s="80">
        <f t="shared" ref="E43:V43" si="6">E17+E30-E42</f>
        <v>-273</v>
      </c>
      <c r="F43" s="81">
        <f t="shared" si="6"/>
        <v>216.94200000000001</v>
      </c>
      <c r="G43" s="81">
        <f t="shared" si="6"/>
        <v>0</v>
      </c>
      <c r="H43" s="81">
        <f t="shared" si="6"/>
        <v>-30531.470000000092</v>
      </c>
      <c r="I43" s="81">
        <f t="shared" si="6"/>
        <v>38860.614999999998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12">
        <f>M17+M30-M42</f>
        <v>69917</v>
      </c>
      <c r="N43" s="81">
        <f t="shared" si="6"/>
        <v>0</v>
      </c>
      <c r="O43" s="80">
        <f t="shared" si="6"/>
        <v>-2182</v>
      </c>
      <c r="P43" s="81">
        <f t="shared" si="6"/>
        <v>232560.1899999998</v>
      </c>
      <c r="Q43" s="81">
        <f t="shared" si="6"/>
        <v>0</v>
      </c>
      <c r="R43" s="80">
        <f t="shared" si="6"/>
        <v>7692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7:B17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164B-C41C-4E69-854E-DABE0350A8E3}">
  <dimension ref="A1:V44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255</v>
      </c>
      <c r="D4" s="16">
        <f>'[1]17'!D43</f>
        <v>8247</v>
      </c>
      <c r="E4" s="16">
        <f>'[1]17'!E43</f>
        <v>-273</v>
      </c>
      <c r="F4" s="89">
        <f>'[1]17'!F43</f>
        <v>216.94200000000001</v>
      </c>
      <c r="G4" s="89">
        <f>'[1]17'!G43</f>
        <v>0</v>
      </c>
      <c r="H4" s="89">
        <f>'[1]17'!H43</f>
        <v>-30531.470000000092</v>
      </c>
      <c r="I4" s="89">
        <f>'[1]17'!I43</f>
        <v>38860.614999999998</v>
      </c>
      <c r="J4" s="89">
        <f>'[1]17'!J43</f>
        <v>612.14999999999725</v>
      </c>
      <c r="K4" s="89">
        <f>'[1]17'!K43</f>
        <v>1</v>
      </c>
      <c r="L4" s="9">
        <f>'[1]17'!L43</f>
        <v>4.5000000000145519</v>
      </c>
      <c r="M4" s="12">
        <f>'[1]17'!M17</f>
        <v>69917</v>
      </c>
      <c r="N4" s="89">
        <f>'[1]17'!N43</f>
        <v>0</v>
      </c>
      <c r="O4" s="16">
        <f>'[1]17'!O43</f>
        <v>-2182</v>
      </c>
      <c r="P4" s="89">
        <f>'[1]17'!P43</f>
        <v>232560.1899999998</v>
      </c>
      <c r="Q4" s="89">
        <f>'[1]17'!Q43</f>
        <v>0</v>
      </c>
      <c r="R4" s="16">
        <f>'[1]17'!R43</f>
        <v>7692</v>
      </c>
      <c r="S4" s="89">
        <f>'[1]17'!S43</f>
        <v>33.930000000007567</v>
      </c>
      <c r="T4" s="89">
        <f>'[1]17'!T43</f>
        <v>0</v>
      </c>
      <c r="U4" s="89">
        <f>'[1]17'!U43</f>
        <v>350000</v>
      </c>
      <c r="V4" s="89">
        <f>'[1]17'!V43</f>
        <v>14738.360000000022</v>
      </c>
    </row>
    <row r="5" spans="1:22" x14ac:dyDescent="0.25">
      <c r="A5" s="18"/>
      <c r="B5" s="19" t="s">
        <v>32</v>
      </c>
      <c r="C5" s="6">
        <f>C4+1</f>
        <v>256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194">
        <v>4910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7" si="0">C5+1</f>
        <v>257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1130</v>
      </c>
      <c r="S6" s="23"/>
      <c r="T6" s="27"/>
      <c r="U6" s="28"/>
      <c r="V6" s="27"/>
    </row>
    <row r="7" spans="1:22" x14ac:dyDescent="0.25">
      <c r="A7" s="19"/>
      <c r="B7" s="19"/>
      <c r="C7" s="6">
        <f t="shared" si="0"/>
        <v>258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/>
      <c r="C8" s="6">
        <f t="shared" si="0"/>
        <v>259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261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262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9"/>
      <c r="B12" s="19"/>
      <c r="C12" s="6">
        <f t="shared" si="0"/>
        <v>263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9"/>
      <c r="B13" s="19"/>
      <c r="C13" s="6">
        <f t="shared" si="0"/>
        <v>264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267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18"/>
      <c r="B17" s="19" t="s">
        <v>34</v>
      </c>
      <c r="C17" s="6">
        <f t="shared" si="0"/>
        <v>268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5"/>
      <c r="B18" s="206"/>
      <c r="C18" s="6"/>
      <c r="D18" s="38">
        <f>SUM(D4:D17)</f>
        <v>8247</v>
      </c>
      <c r="E18" s="39">
        <f t="shared" ref="E18:O18" si="1">SUM(E4:E17)</f>
        <v>-273</v>
      </c>
      <c r="F18" s="40">
        <f t="shared" si="1"/>
        <v>216.94200000000001</v>
      </c>
      <c r="G18" s="40">
        <f t="shared" si="1"/>
        <v>0</v>
      </c>
      <c r="H18" s="40">
        <f t="shared" si="1"/>
        <v>-30531.470000000092</v>
      </c>
      <c r="I18" s="40">
        <f t="shared" si="1"/>
        <v>38860.614999999998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2728</v>
      </c>
      <c r="P18" s="40">
        <f>SUM(P4:P17)</f>
        <v>232560.1899999998</v>
      </c>
      <c r="Q18" s="40">
        <f t="shared" ref="Q18:V18" si="2">SUM(Q4:Q17)</f>
        <v>0</v>
      </c>
      <c r="R18" s="39">
        <f t="shared" si="2"/>
        <v>8822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116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117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201</v>
      </c>
      <c r="B22" s="19" t="s">
        <v>125</v>
      </c>
      <c r="C22" s="45">
        <f t="shared" si="3"/>
        <v>119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120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121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122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123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124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125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126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7"/>
      <c r="B30" s="208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7">
        <f t="shared" si="4"/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9" t="s">
        <v>42</v>
      </c>
      <c r="B31" s="210"/>
      <c r="C31" s="59">
        <v>297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202</v>
      </c>
      <c r="B32" s="69" t="s">
        <v>175</v>
      </c>
      <c r="C32" s="70">
        <f>C31+1</f>
        <v>298</v>
      </c>
      <c r="D32" s="20">
        <v>900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188</v>
      </c>
      <c r="B33" s="69" t="s">
        <v>175</v>
      </c>
      <c r="C33" s="70">
        <f t="shared" ref="C33:C42" si="5">C32+1</f>
        <v>299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203</v>
      </c>
      <c r="B34" s="69" t="s">
        <v>204</v>
      </c>
      <c r="C34" s="70">
        <f t="shared" si="5"/>
        <v>300</v>
      </c>
      <c r="D34" s="20">
        <v>900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47</v>
      </c>
      <c r="B35" s="69" t="s">
        <v>49</v>
      </c>
      <c r="C35" s="70">
        <f t="shared" si="5"/>
        <v>301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>
        <v>20</v>
      </c>
      <c r="S35" s="23"/>
      <c r="T35" s="27"/>
      <c r="U35" s="28"/>
      <c r="V35" s="27"/>
    </row>
    <row r="36" spans="1:22" x14ac:dyDescent="0.25">
      <c r="A36" s="19" t="s">
        <v>205</v>
      </c>
      <c r="B36" s="69" t="s">
        <v>206</v>
      </c>
      <c r="C36" s="70">
        <f t="shared" si="5"/>
        <v>302</v>
      </c>
      <c r="D36" s="20">
        <v>300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303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304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305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si="5"/>
        <v>306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307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308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71"/>
      <c r="B43" s="72"/>
      <c r="C43" s="70"/>
      <c r="D43" s="73">
        <f>SUM(D31:D42)</f>
        <v>2600</v>
      </c>
      <c r="E43" s="73">
        <f t="shared" ref="E43:V43" si="6">SUM(E31:E42)</f>
        <v>0</v>
      </c>
      <c r="F43" s="74">
        <f t="shared" si="6"/>
        <v>0</v>
      </c>
      <c r="G43" s="74">
        <f t="shared" si="6"/>
        <v>0</v>
      </c>
      <c r="H43" s="74">
        <f t="shared" si="6"/>
        <v>0</v>
      </c>
      <c r="I43" s="74">
        <f t="shared" si="6"/>
        <v>0</v>
      </c>
      <c r="J43" s="74">
        <f t="shared" si="6"/>
        <v>0</v>
      </c>
      <c r="K43" s="74">
        <f t="shared" si="6"/>
        <v>0</v>
      </c>
      <c r="L43" s="75">
        <f t="shared" si="6"/>
        <v>0</v>
      </c>
      <c r="M43" s="75">
        <f t="shared" si="6"/>
        <v>0</v>
      </c>
      <c r="N43" s="74">
        <f t="shared" si="6"/>
        <v>0</v>
      </c>
      <c r="O43" s="73">
        <f t="shared" si="6"/>
        <v>0</v>
      </c>
      <c r="P43" s="74">
        <f t="shared" si="6"/>
        <v>0</v>
      </c>
      <c r="Q43" s="74">
        <f t="shared" si="6"/>
        <v>0</v>
      </c>
      <c r="R43" s="73">
        <f t="shared" si="6"/>
        <v>20</v>
      </c>
      <c r="S43" s="74">
        <f t="shared" si="6"/>
        <v>0</v>
      </c>
      <c r="T43" s="74">
        <f t="shared" si="6"/>
        <v>0</v>
      </c>
      <c r="U43" s="74">
        <f t="shared" si="6"/>
        <v>0</v>
      </c>
      <c r="V43" s="74">
        <f t="shared" si="6"/>
        <v>0</v>
      </c>
    </row>
    <row r="44" spans="1:22" ht="15.75" thickBot="1" x14ac:dyDescent="0.3">
      <c r="A44" s="77" t="s">
        <v>50</v>
      </c>
      <c r="B44" s="78">
        <f>D44+E44+F44*5+G44*3.5+O44+R44</f>
        <v>17988.71</v>
      </c>
      <c r="C44" s="79" t="s">
        <v>51</v>
      </c>
      <c r="D44" s="80">
        <f>D18+D30-D43</f>
        <v>5647</v>
      </c>
      <c r="E44" s="80">
        <f t="shared" ref="E44:V44" si="7">E18+E30-E43</f>
        <v>-273</v>
      </c>
      <c r="F44" s="81">
        <f t="shared" si="7"/>
        <v>216.94200000000001</v>
      </c>
      <c r="G44" s="81">
        <f t="shared" si="7"/>
        <v>0</v>
      </c>
      <c r="H44" s="81">
        <f t="shared" si="7"/>
        <v>-30531.470000000092</v>
      </c>
      <c r="I44" s="81">
        <f t="shared" si="7"/>
        <v>38860.614999999998</v>
      </c>
      <c r="J44" s="81">
        <f t="shared" si="7"/>
        <v>612.14999999999725</v>
      </c>
      <c r="K44" s="81">
        <f t="shared" si="7"/>
        <v>1</v>
      </c>
      <c r="L44" s="82">
        <f t="shared" si="7"/>
        <v>4.5000000000145519</v>
      </c>
      <c r="M44" s="82">
        <f t="shared" si="7"/>
        <v>69917</v>
      </c>
      <c r="N44" s="81">
        <f t="shared" si="7"/>
        <v>0</v>
      </c>
      <c r="O44" s="80">
        <f t="shared" si="7"/>
        <v>2728</v>
      </c>
      <c r="P44" s="81">
        <f t="shared" si="7"/>
        <v>232560.1899999998</v>
      </c>
      <c r="Q44" s="81">
        <f t="shared" si="7"/>
        <v>0</v>
      </c>
      <c r="R44" s="80">
        <f t="shared" si="7"/>
        <v>8802</v>
      </c>
      <c r="S44" s="81">
        <f t="shared" si="7"/>
        <v>33.930000000007567</v>
      </c>
      <c r="T44" s="81">
        <f t="shared" si="7"/>
        <v>0</v>
      </c>
      <c r="U44" s="81">
        <f t="shared" si="7"/>
        <v>350000</v>
      </c>
      <c r="V44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9015-7847-482A-9DFA-B1ADD72B17D6}">
  <dimension ref="A1"/>
  <sheetViews>
    <sheetView rightToLeft="1" workbookViewId="0">
      <selection activeCell="J29" sqref="J29"/>
    </sheetView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2B1ED-7978-48F6-AFE2-3849B4EC9BA7}">
  <dimension ref="A1"/>
  <sheetViews>
    <sheetView rightToLeft="1" workbookViewId="0">
      <selection activeCell="M22" sqref="M22"/>
    </sheetView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55A00-2F5C-4237-86C5-75AD9887480E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35C2-8BC8-4757-8D1A-254D5F31D6F5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6EA0-67F1-40BB-BA43-DA3A3FAC1A3C}">
  <dimension ref="A1:V55"/>
  <sheetViews>
    <sheetView rightToLeft="1" workbookViewId="0">
      <selection activeCell="G21" sqref="G21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8" max="8" width="9.42578125" bestFit="1" customWidth="1"/>
    <col min="12" max="12" width="9.85546875" bestFit="1" customWidth="1"/>
    <col min="13" max="13" width="9.85546875" customWidth="1"/>
    <col min="14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85546875" bestFit="1" customWidth="1"/>
    <col min="20" max="20" width="9.7109375" bestFit="1" customWidth="1"/>
    <col min="21" max="21" width="9.42578125" bestFit="1" customWidth="1"/>
  </cols>
  <sheetData>
    <row r="1" spans="1:22" x14ac:dyDescent="0.25">
      <c r="A1" s="1">
        <v>23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257</v>
      </c>
      <c r="D4" s="16">
        <f>'[1]22'!D48</f>
        <v>5647</v>
      </c>
      <c r="E4" s="16">
        <f>'[1]22'!E48</f>
        <v>-273</v>
      </c>
      <c r="F4" s="89">
        <f>'[1]22'!F48</f>
        <v>216.94200000000001</v>
      </c>
      <c r="G4" s="89">
        <f>'[1]22'!G48</f>
        <v>0</v>
      </c>
      <c r="H4" s="89">
        <f>'[1]22'!H48</f>
        <v>-30531.470000000092</v>
      </c>
      <c r="I4" s="89">
        <f>'[1]22'!I48</f>
        <v>38860.614999999998</v>
      </c>
      <c r="J4" s="89">
        <f>'[1]22'!J48</f>
        <v>612.14999999999725</v>
      </c>
      <c r="K4" s="89">
        <f>'[1]22'!K48</f>
        <v>1</v>
      </c>
      <c r="L4" s="9">
        <f>'[1]22'!L48</f>
        <v>4.5000000000145519</v>
      </c>
      <c r="M4" s="12">
        <f>'[1]22'!M48</f>
        <v>69917</v>
      </c>
      <c r="N4" s="89">
        <f>'[1]22'!N48</f>
        <v>0</v>
      </c>
      <c r="O4" s="16">
        <f>'[1]22'!O48</f>
        <v>2728</v>
      </c>
      <c r="P4" s="89">
        <f>'[1]22'!P48</f>
        <v>232560.1899999998</v>
      </c>
      <c r="Q4" s="89">
        <f>'[1]22'!Q48</f>
        <v>0</v>
      </c>
      <c r="R4" s="16">
        <f>'[1]22'!R48</f>
        <v>8802</v>
      </c>
      <c r="S4" s="89">
        <f>'[1]22'!S48</f>
        <v>33.930000000007567</v>
      </c>
      <c r="T4" s="89">
        <f>'[1]22'!T48</f>
        <v>0</v>
      </c>
      <c r="U4" s="89">
        <f>'[1]22'!U48</f>
        <v>350000</v>
      </c>
      <c r="V4" s="89">
        <f>'[1]22'!V48</f>
        <v>14738.360000000022</v>
      </c>
    </row>
    <row r="5" spans="1:22" x14ac:dyDescent="0.25">
      <c r="A5" s="18"/>
      <c r="B5" s="19" t="s">
        <v>32</v>
      </c>
      <c r="C5" s="6">
        <f>C4+1</f>
        <v>258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6425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259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1195</v>
      </c>
      <c r="S6" s="23"/>
      <c r="T6" s="27"/>
      <c r="U6" s="28"/>
      <c r="V6" s="27"/>
    </row>
    <row r="7" spans="1:22" x14ac:dyDescent="0.25">
      <c r="A7" s="18" t="s">
        <v>207</v>
      </c>
      <c r="B7" s="19" t="s">
        <v>135</v>
      </c>
      <c r="C7" s="6">
        <f t="shared" si="0"/>
        <v>260</v>
      </c>
      <c r="D7" s="20"/>
      <c r="E7" s="21">
        <v>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208</v>
      </c>
      <c r="B8" s="19" t="s">
        <v>209</v>
      </c>
      <c r="C8" s="6">
        <f t="shared" si="0"/>
        <v>261</v>
      </c>
      <c r="D8" s="20"/>
      <c r="E8" s="21">
        <v>90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119</v>
      </c>
      <c r="B9" s="19" t="s">
        <v>55</v>
      </c>
      <c r="C9" s="6">
        <f t="shared" si="0"/>
        <v>262</v>
      </c>
      <c r="D9" s="20"/>
      <c r="E9" s="21">
        <v>400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210</v>
      </c>
      <c r="B10" s="19" t="s">
        <v>104</v>
      </c>
      <c r="C10" s="6">
        <f t="shared" si="0"/>
        <v>263</v>
      </c>
      <c r="D10" s="20"/>
      <c r="E10" s="21">
        <v>150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211</v>
      </c>
      <c r="B11" s="19" t="s">
        <v>138</v>
      </c>
      <c r="C11" s="6">
        <f t="shared" si="0"/>
        <v>264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265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266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269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270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271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272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273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274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6">
        <f t="shared" si="0"/>
        <v>275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 t="s">
        <v>32</v>
      </c>
      <c r="C23" s="6">
        <f t="shared" si="0"/>
        <v>276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ht="15.75" thickBot="1" x14ac:dyDescent="0.3">
      <c r="A24" s="18"/>
      <c r="B24" s="19" t="s">
        <v>34</v>
      </c>
      <c r="C24" s="6">
        <f t="shared" si="0"/>
        <v>277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5"/>
      <c r="B25" s="206"/>
      <c r="C25" s="6"/>
      <c r="D25" s="38">
        <f t="shared" ref="D25:V25" si="1">SUM(D4:D24)</f>
        <v>5647</v>
      </c>
      <c r="E25" s="39">
        <f t="shared" si="1"/>
        <v>1862</v>
      </c>
      <c r="F25" s="40">
        <f t="shared" si="1"/>
        <v>216.94200000000001</v>
      </c>
      <c r="G25" s="40">
        <f t="shared" si="1"/>
        <v>0</v>
      </c>
      <c r="H25" s="40">
        <f t="shared" si="1"/>
        <v>-30531.470000000092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1">
        <f t="shared" si="1"/>
        <v>69917</v>
      </c>
      <c r="N25" s="43">
        <f t="shared" si="1"/>
        <v>0</v>
      </c>
      <c r="O25" s="39">
        <f t="shared" si="1"/>
        <v>9153</v>
      </c>
      <c r="P25" s="40">
        <f t="shared" si="1"/>
        <v>232560.1899999998</v>
      </c>
      <c r="Q25" s="40">
        <f t="shared" si="1"/>
        <v>0</v>
      </c>
      <c r="R25" s="39">
        <f t="shared" si="1"/>
        <v>9997</v>
      </c>
      <c r="S25" s="40">
        <f t="shared" si="1"/>
        <v>33.930000000007567</v>
      </c>
      <c r="T25" s="40">
        <f t="shared" si="1"/>
        <v>0</v>
      </c>
      <c r="U25" s="40">
        <f t="shared" si="1"/>
        <v>350000</v>
      </c>
      <c r="V25" s="40">
        <f t="shared" si="1"/>
        <v>14738.360000000022</v>
      </c>
    </row>
    <row r="26" spans="1:22" x14ac:dyDescent="0.25">
      <c r="A26" s="44" t="s">
        <v>35</v>
      </c>
      <c r="B26" s="44" t="s">
        <v>36</v>
      </c>
      <c r="C26" s="45">
        <v>116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 t="s">
        <v>37</v>
      </c>
      <c r="B27" s="19" t="s">
        <v>22</v>
      </c>
      <c r="C27" s="45">
        <f>C26+1</f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9" t="s">
        <v>56</v>
      </c>
      <c r="B28" s="19" t="s">
        <v>22</v>
      </c>
      <c r="C28" s="45">
        <f t="shared" ref="C28:C38" si="2">C27+1</f>
        <v>118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5">
        <v>438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>C28+1</f>
        <v>119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120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2"/>
        <v>121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2"/>
        <v>122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2"/>
        <v>123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2"/>
        <v>124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45">
        <f t="shared" si="2"/>
        <v>125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45">
        <f t="shared" si="2"/>
        <v>126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ht="15.75" thickBot="1" x14ac:dyDescent="0.3">
      <c r="A38" s="100"/>
      <c r="B38" s="101"/>
      <c r="C38" s="45">
        <f t="shared" si="2"/>
        <v>127</v>
      </c>
      <c r="D38" s="29"/>
      <c r="E38" s="30"/>
      <c r="F38" s="31"/>
      <c r="G38" s="31"/>
      <c r="H38" s="32"/>
      <c r="I38" s="32"/>
      <c r="J38" s="32"/>
      <c r="K38" s="32"/>
      <c r="L38" s="33"/>
      <c r="M38" s="32"/>
      <c r="N38" s="34"/>
      <c r="O38" s="35"/>
      <c r="P38" s="32"/>
      <c r="Q38" s="36"/>
      <c r="R38" s="35"/>
      <c r="S38" s="32"/>
      <c r="T38" s="36"/>
      <c r="U38" s="37"/>
      <c r="V38" s="36"/>
    </row>
    <row r="39" spans="1:22" ht="15.75" thickBot="1" x14ac:dyDescent="0.3">
      <c r="A39" s="207"/>
      <c r="B39" s="208"/>
      <c r="C39" s="54"/>
      <c r="D39" s="55">
        <f>SUM(D26:D38)</f>
        <v>0</v>
      </c>
      <c r="E39" s="55">
        <f t="shared" ref="E39:V39" si="3">SUM(E26:E38)</f>
        <v>0</v>
      </c>
      <c r="F39" s="56">
        <f t="shared" si="3"/>
        <v>0</v>
      </c>
      <c r="G39" s="56">
        <f t="shared" si="3"/>
        <v>0</v>
      </c>
      <c r="H39" s="56">
        <f t="shared" si="3"/>
        <v>0</v>
      </c>
      <c r="I39" s="56">
        <f t="shared" si="3"/>
        <v>0</v>
      </c>
      <c r="J39" s="56">
        <f t="shared" si="3"/>
        <v>0</v>
      </c>
      <c r="K39" s="56">
        <f t="shared" si="3"/>
        <v>0</v>
      </c>
      <c r="L39" s="57">
        <f t="shared" si="3"/>
        <v>0</v>
      </c>
      <c r="M39" s="57">
        <f t="shared" si="3"/>
        <v>0</v>
      </c>
      <c r="N39" s="56">
        <f t="shared" si="3"/>
        <v>0</v>
      </c>
      <c r="O39" s="55">
        <f t="shared" si="3"/>
        <v>0</v>
      </c>
      <c r="P39" s="56">
        <f t="shared" si="3"/>
        <v>0</v>
      </c>
      <c r="Q39" s="56">
        <f t="shared" si="3"/>
        <v>0</v>
      </c>
      <c r="R39" s="55">
        <f t="shared" si="3"/>
        <v>0</v>
      </c>
      <c r="S39" s="56">
        <f t="shared" si="3"/>
        <v>0</v>
      </c>
      <c r="T39" s="56">
        <f t="shared" si="3"/>
        <v>0</v>
      </c>
      <c r="U39" s="56">
        <f t="shared" si="3"/>
        <v>0</v>
      </c>
      <c r="V39" s="56">
        <f t="shared" si="3"/>
        <v>0</v>
      </c>
    </row>
    <row r="40" spans="1:22" x14ac:dyDescent="0.25">
      <c r="A40" s="209" t="s">
        <v>42</v>
      </c>
      <c r="B40" s="210"/>
      <c r="C40" s="59">
        <v>302</v>
      </c>
      <c r="D40" s="60"/>
      <c r="E40" s="61"/>
      <c r="F40" s="62"/>
      <c r="G40" s="62"/>
      <c r="H40" s="62"/>
      <c r="I40" s="62"/>
      <c r="J40" s="62"/>
      <c r="K40" s="62"/>
      <c r="L40" s="63"/>
      <c r="M40" s="62"/>
      <c r="N40" s="64"/>
      <c r="O40" s="65"/>
      <c r="P40" s="62"/>
      <c r="Q40" s="66"/>
      <c r="R40" s="65"/>
      <c r="S40" s="62"/>
      <c r="T40" s="66"/>
      <c r="U40" s="67"/>
      <c r="V40" s="66"/>
    </row>
    <row r="41" spans="1:22" x14ac:dyDescent="0.25">
      <c r="A41" s="68" t="s">
        <v>212</v>
      </c>
      <c r="B41" s="69" t="s">
        <v>213</v>
      </c>
      <c r="C41" s="70">
        <f>C40+1</f>
        <v>303</v>
      </c>
      <c r="D41" s="20">
        <v>1395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 t="s">
        <v>214</v>
      </c>
      <c r="B42" s="69" t="s">
        <v>215</v>
      </c>
      <c r="C42" s="70">
        <f t="shared" ref="C42:C53" si="4">C41+1</f>
        <v>304</v>
      </c>
      <c r="D42" s="20">
        <v>80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216</v>
      </c>
      <c r="B43" s="69" t="s">
        <v>217</v>
      </c>
      <c r="C43" s="70">
        <f t="shared" si="4"/>
        <v>305</v>
      </c>
      <c r="D43" s="20">
        <v>100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218</v>
      </c>
      <c r="B44" s="69" t="s">
        <v>219</v>
      </c>
      <c r="C44" s="70">
        <f t="shared" si="4"/>
        <v>306</v>
      </c>
      <c r="D44" s="20"/>
      <c r="E44" s="21"/>
      <c r="F44" s="22"/>
      <c r="G44" s="22"/>
      <c r="H44" s="23">
        <v>4333</v>
      </c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 t="s">
        <v>220</v>
      </c>
      <c r="B45" s="69" t="s">
        <v>221</v>
      </c>
      <c r="C45" s="70">
        <f t="shared" si="4"/>
        <v>307</v>
      </c>
      <c r="D45" s="20">
        <v>840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4"/>
        <v>308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309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310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311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4"/>
        <v>312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4"/>
        <v>313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4"/>
        <v>314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4"/>
        <v>315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>SUM(D40:D53)</f>
        <v>2415</v>
      </c>
      <c r="E54" s="73">
        <f t="shared" ref="E54:V54" si="5">SUM(E40:E53)</f>
        <v>0</v>
      </c>
      <c r="F54" s="74">
        <f t="shared" si="5"/>
        <v>0</v>
      </c>
      <c r="G54" s="74">
        <f t="shared" si="5"/>
        <v>0</v>
      </c>
      <c r="H54" s="74">
        <f t="shared" si="5"/>
        <v>4333</v>
      </c>
      <c r="I54" s="74">
        <f t="shared" si="5"/>
        <v>0</v>
      </c>
      <c r="J54" s="74">
        <f t="shared" si="5"/>
        <v>0</v>
      </c>
      <c r="K54" s="74">
        <f t="shared" si="5"/>
        <v>0</v>
      </c>
      <c r="L54" s="75">
        <f t="shared" si="5"/>
        <v>0</v>
      </c>
      <c r="M54" s="75">
        <f t="shared" si="5"/>
        <v>0</v>
      </c>
      <c r="N54" s="74">
        <f t="shared" si="5"/>
        <v>0</v>
      </c>
      <c r="O54" s="73">
        <f t="shared" si="5"/>
        <v>0</v>
      </c>
      <c r="P54" s="74">
        <f t="shared" si="5"/>
        <v>0</v>
      </c>
      <c r="Q54" s="74">
        <f t="shared" si="5"/>
        <v>0</v>
      </c>
      <c r="R54" s="73">
        <f t="shared" si="5"/>
        <v>0</v>
      </c>
      <c r="S54" s="74">
        <f t="shared" si="5"/>
        <v>0</v>
      </c>
      <c r="T54" s="74">
        <f t="shared" si="5"/>
        <v>0</v>
      </c>
      <c r="U54" s="74">
        <f t="shared" si="5"/>
        <v>0</v>
      </c>
      <c r="V54" s="74">
        <f t="shared" si="5"/>
        <v>0</v>
      </c>
    </row>
    <row r="55" spans="1:22" ht="15.75" thickBot="1" x14ac:dyDescent="0.3">
      <c r="A55" s="77" t="s">
        <v>50</v>
      </c>
      <c r="B55" s="190">
        <f>D55+E55+F55*5+G55*3.5+O55+R55</f>
        <v>25328.71</v>
      </c>
      <c r="C55" s="79" t="s">
        <v>51</v>
      </c>
      <c r="D55" s="80">
        <f>D25+D39-D54</f>
        <v>3232</v>
      </c>
      <c r="E55" s="80">
        <f t="shared" ref="E55:V55" si="6">E25+E39-E54</f>
        <v>1862</v>
      </c>
      <c r="F55" s="81">
        <f t="shared" si="6"/>
        <v>216.94200000000001</v>
      </c>
      <c r="G55" s="81">
        <f t="shared" si="6"/>
        <v>0</v>
      </c>
      <c r="H55" s="81">
        <f t="shared" si="6"/>
        <v>-34864.470000000088</v>
      </c>
      <c r="I55" s="81">
        <f t="shared" si="6"/>
        <v>38860.614999999998</v>
      </c>
      <c r="J55" s="81">
        <f t="shared" si="6"/>
        <v>612.14999999999725</v>
      </c>
      <c r="K55" s="81">
        <f t="shared" si="6"/>
        <v>1</v>
      </c>
      <c r="L55" s="82">
        <f t="shared" si="6"/>
        <v>4.5000000000145519</v>
      </c>
      <c r="M55" s="82">
        <f t="shared" si="6"/>
        <v>69917</v>
      </c>
      <c r="N55" s="81">
        <f t="shared" si="6"/>
        <v>0</v>
      </c>
      <c r="O55" s="80">
        <f t="shared" si="6"/>
        <v>9153</v>
      </c>
      <c r="P55" s="81">
        <f t="shared" si="6"/>
        <v>232560.1899999998</v>
      </c>
      <c r="Q55" s="81">
        <f t="shared" si="6"/>
        <v>0</v>
      </c>
      <c r="R55" s="80">
        <f t="shared" si="6"/>
        <v>9997</v>
      </c>
      <c r="S55" s="81">
        <f t="shared" si="6"/>
        <v>33.930000000007567</v>
      </c>
      <c r="T55" s="81">
        <f t="shared" si="6"/>
        <v>0</v>
      </c>
      <c r="U55" s="81">
        <f t="shared" si="6"/>
        <v>350000</v>
      </c>
      <c r="V55" s="81">
        <f t="shared" si="6"/>
        <v>14738.360000000022</v>
      </c>
    </row>
  </sheetData>
  <mergeCells count="12">
    <mergeCell ref="U2:V2"/>
    <mergeCell ref="A25:B25"/>
    <mergeCell ref="A39:B39"/>
    <mergeCell ref="A40:B4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A994-F9DD-43BB-9A0F-24B6DC7064CF}">
  <dimension ref="A1:V51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5.42578125" customWidth="1"/>
    <col min="3" max="3" width="6.7109375" customWidth="1"/>
    <col min="4" max="5" width="9" style="83"/>
    <col min="8" max="8" width="9.8554687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24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264</v>
      </c>
      <c r="D4" s="16">
        <f>'[1]23'!D55</f>
        <v>3232</v>
      </c>
      <c r="E4" s="16">
        <f>'[1]23'!E55</f>
        <v>1862</v>
      </c>
      <c r="F4" s="89">
        <f>'[1]23'!F55</f>
        <v>216.94200000000001</v>
      </c>
      <c r="G4" s="89">
        <f>'[1]23'!G55</f>
        <v>0</v>
      </c>
      <c r="H4" s="89">
        <f>'[1]23'!H55</f>
        <v>-34864.470000000088</v>
      </c>
      <c r="I4" s="89">
        <f>'[1]23'!I55</f>
        <v>38860.614999999998</v>
      </c>
      <c r="J4" s="89">
        <f>'[1]23'!J55</f>
        <v>612.14999999999725</v>
      </c>
      <c r="K4" s="89">
        <f>'[1]23'!K55</f>
        <v>1</v>
      </c>
      <c r="L4" s="9">
        <f>'[1]23'!L55</f>
        <v>4.5000000000145519</v>
      </c>
      <c r="M4" s="12">
        <f>'[1]23'!M55</f>
        <v>69917</v>
      </c>
      <c r="N4" s="89">
        <f>'[1]23'!N55</f>
        <v>0</v>
      </c>
      <c r="O4" s="16">
        <f>'[1]23'!O55</f>
        <v>9153</v>
      </c>
      <c r="P4" s="89">
        <f>'[1]23'!P55</f>
        <v>232560.1899999998</v>
      </c>
      <c r="Q4" s="89">
        <f>'[1]23'!Q55</f>
        <v>0</v>
      </c>
      <c r="R4" s="16">
        <f>'[1]23'!R55</f>
        <v>9997</v>
      </c>
      <c r="S4" s="89">
        <f>'[1]23'!S55</f>
        <v>33.930000000007567</v>
      </c>
      <c r="T4" s="89">
        <f>'[1]23'!T55</f>
        <v>0</v>
      </c>
      <c r="U4" s="89">
        <f>'[1]23'!U55</f>
        <v>350000</v>
      </c>
      <c r="V4" s="89">
        <f>'[1]23'!V55</f>
        <v>14738.360000000022</v>
      </c>
    </row>
    <row r="5" spans="1:22" x14ac:dyDescent="0.25">
      <c r="A5" s="18"/>
      <c r="B5" s="19" t="s">
        <v>32</v>
      </c>
      <c r="C5" s="6">
        <f>C4+1</f>
        <v>265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8529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266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1595</v>
      </c>
      <c r="S6" s="23"/>
      <c r="T6" s="27"/>
      <c r="U6" s="28"/>
      <c r="V6" s="27"/>
    </row>
    <row r="7" spans="1:22" x14ac:dyDescent="0.25">
      <c r="A7" s="18" t="s">
        <v>222</v>
      </c>
      <c r="B7" s="19" t="s">
        <v>223</v>
      </c>
      <c r="C7" s="6">
        <f t="shared" si="0"/>
        <v>267</v>
      </c>
      <c r="D7" s="20"/>
      <c r="E7" s="21"/>
      <c r="F7" s="22"/>
      <c r="G7" s="22"/>
      <c r="H7" s="23">
        <v>700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268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279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280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281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34</v>
      </c>
      <c r="C22" s="6">
        <f t="shared" si="0"/>
        <v>282</v>
      </c>
      <c r="D22" s="2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x14ac:dyDescent="0.25">
      <c r="A23" s="119"/>
      <c r="B23" s="19"/>
      <c r="C23" s="6">
        <f t="shared" si="0"/>
        <v>283</v>
      </c>
      <c r="D23" s="29"/>
      <c r="E23" s="30"/>
      <c r="F23" s="31"/>
      <c r="G23" s="31"/>
      <c r="H23" s="32"/>
      <c r="I23" s="32"/>
      <c r="J23" s="32"/>
      <c r="K23" s="32"/>
      <c r="L23" s="33"/>
      <c r="M23" s="3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18"/>
      <c r="B24" s="19"/>
      <c r="C24" s="6">
        <f t="shared" si="0"/>
        <v>284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5"/>
      <c r="B25" s="206"/>
      <c r="C25" s="6"/>
      <c r="D25" s="38">
        <f t="shared" ref="D25:V25" si="1">SUM(D4:D24)</f>
        <v>3232</v>
      </c>
      <c r="E25" s="39">
        <f t="shared" si="1"/>
        <v>1862</v>
      </c>
      <c r="F25" s="40">
        <f t="shared" si="1"/>
        <v>216.94200000000001</v>
      </c>
      <c r="G25" s="40">
        <f t="shared" si="1"/>
        <v>0</v>
      </c>
      <c r="H25" s="40">
        <f t="shared" si="1"/>
        <v>-34164.470000000088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2">
        <f t="shared" si="1"/>
        <v>69917</v>
      </c>
      <c r="N25" s="43">
        <f t="shared" si="1"/>
        <v>0</v>
      </c>
      <c r="O25" s="39">
        <f t="shared" si="1"/>
        <v>17682</v>
      </c>
      <c r="P25" s="40">
        <f t="shared" si="1"/>
        <v>232560.1899999998</v>
      </c>
      <c r="Q25" s="40">
        <f t="shared" si="1"/>
        <v>0</v>
      </c>
      <c r="R25" s="39">
        <f t="shared" si="1"/>
        <v>11592</v>
      </c>
      <c r="S25" s="40">
        <f t="shared" si="1"/>
        <v>33.930000000007567</v>
      </c>
      <c r="T25" s="40">
        <f t="shared" si="1"/>
        <v>0</v>
      </c>
      <c r="U25" s="40">
        <f t="shared" si="1"/>
        <v>350000</v>
      </c>
      <c r="V25" s="40">
        <f t="shared" si="1"/>
        <v>14738.360000000022</v>
      </c>
    </row>
    <row r="26" spans="1:22" x14ac:dyDescent="0.25">
      <c r="A26" s="44" t="s">
        <v>35</v>
      </c>
      <c r="B26" s="44" t="s">
        <v>36</v>
      </c>
      <c r="C26" s="45">
        <v>116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/>
      <c r="B27" s="19"/>
      <c r="C27" s="45">
        <f>C26+1</f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41</v>
      </c>
      <c r="B28" s="19" t="s">
        <v>56</v>
      </c>
      <c r="C28" s="45">
        <f t="shared" ref="C28:C36" si="2">C27+1</f>
        <v>118</v>
      </c>
      <c r="D28" s="20"/>
      <c r="E28" s="21">
        <v>-20000</v>
      </c>
      <c r="F28" s="22"/>
      <c r="G28" s="22"/>
      <c r="H28" s="23">
        <v>20000</v>
      </c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224</v>
      </c>
      <c r="B29" s="19" t="s">
        <v>41</v>
      </c>
      <c r="C29" s="45">
        <f t="shared" si="2"/>
        <v>119</v>
      </c>
      <c r="D29" s="20"/>
      <c r="E29" s="21">
        <v>29224</v>
      </c>
      <c r="F29" s="22"/>
      <c r="G29" s="22"/>
      <c r="H29" s="23"/>
      <c r="I29" s="23"/>
      <c r="J29" s="23"/>
      <c r="K29" s="23"/>
      <c r="L29" s="24"/>
      <c r="M29" s="23"/>
      <c r="N29" s="25"/>
      <c r="O29" s="26">
        <v>-17632</v>
      </c>
      <c r="P29" s="23"/>
      <c r="Q29" s="27"/>
      <c r="R29" s="26">
        <v>-11592</v>
      </c>
      <c r="S29" s="23"/>
      <c r="T29" s="27"/>
      <c r="U29" s="28"/>
      <c r="V29" s="27"/>
    </row>
    <row r="30" spans="1:22" x14ac:dyDescent="0.25">
      <c r="A30" s="18"/>
      <c r="B30" s="19"/>
      <c r="C30" s="45">
        <f t="shared" si="2"/>
        <v>120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121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2"/>
        <v>122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2"/>
        <v>123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2"/>
        <v>124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2"/>
        <v>125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0"/>
      <c r="B36" s="101"/>
      <c r="C36" s="45">
        <f t="shared" si="2"/>
        <v>126</v>
      </c>
      <c r="D36" s="29"/>
      <c r="E36" s="30"/>
      <c r="F36" s="31"/>
      <c r="G36" s="31"/>
      <c r="H36" s="32"/>
      <c r="I36" s="32"/>
      <c r="J36" s="32"/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7"/>
      <c r="B37" s="208"/>
      <c r="C37" s="54"/>
      <c r="D37" s="55">
        <f>SUM(D26:D36)</f>
        <v>0</v>
      </c>
      <c r="E37" s="55">
        <f t="shared" ref="E37:V37" si="3">SUM(E26:E36)</f>
        <v>9224</v>
      </c>
      <c r="F37" s="56">
        <f t="shared" si="3"/>
        <v>0</v>
      </c>
      <c r="G37" s="56">
        <f t="shared" si="3"/>
        <v>0</v>
      </c>
      <c r="H37" s="56">
        <f t="shared" si="3"/>
        <v>20000</v>
      </c>
      <c r="I37" s="56">
        <f t="shared" si="3"/>
        <v>0</v>
      </c>
      <c r="J37" s="56">
        <f t="shared" si="3"/>
        <v>0</v>
      </c>
      <c r="K37" s="56">
        <f t="shared" si="3"/>
        <v>0</v>
      </c>
      <c r="L37" s="57">
        <f t="shared" si="3"/>
        <v>0</v>
      </c>
      <c r="M37" s="58">
        <f t="shared" si="3"/>
        <v>0</v>
      </c>
      <c r="N37" s="56">
        <f t="shared" si="3"/>
        <v>0</v>
      </c>
      <c r="O37" s="55">
        <f t="shared" si="3"/>
        <v>-17632</v>
      </c>
      <c r="P37" s="56">
        <f t="shared" si="3"/>
        <v>0</v>
      </c>
      <c r="Q37" s="56">
        <f t="shared" si="3"/>
        <v>0</v>
      </c>
      <c r="R37" s="55">
        <f t="shared" si="3"/>
        <v>-11592</v>
      </c>
      <c r="S37" s="56">
        <f t="shared" si="3"/>
        <v>0</v>
      </c>
      <c r="T37" s="56">
        <f t="shared" si="3"/>
        <v>0</v>
      </c>
      <c r="U37" s="56">
        <f t="shared" si="3"/>
        <v>0</v>
      </c>
      <c r="V37" s="56">
        <f t="shared" si="3"/>
        <v>0</v>
      </c>
    </row>
    <row r="38" spans="1:22" x14ac:dyDescent="0.25">
      <c r="A38" s="209" t="s">
        <v>42</v>
      </c>
      <c r="B38" s="210"/>
      <c r="C38" s="59">
        <v>307</v>
      </c>
      <c r="D38" s="60"/>
      <c r="E38" s="61"/>
      <c r="F38" s="62"/>
      <c r="G38" s="62"/>
      <c r="H38" s="62"/>
      <c r="I38" s="62"/>
      <c r="J38" s="62"/>
      <c r="K38" s="62"/>
      <c r="L38" s="63"/>
      <c r="M38" s="62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308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50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ref="C40:C49" si="4">C39+1</f>
        <v>309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310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4"/>
        <v>311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4"/>
        <v>312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4"/>
        <v>313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4"/>
        <v>314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69"/>
      <c r="C46" s="70">
        <f t="shared" si="4"/>
        <v>315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316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317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318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SUM(D38:D49)</f>
        <v>0</v>
      </c>
      <c r="E50" s="73">
        <f t="shared" ref="E50:V50" si="5">SUM(E38:E49)</f>
        <v>0</v>
      </c>
      <c r="F50" s="74">
        <f t="shared" si="5"/>
        <v>0</v>
      </c>
      <c r="G50" s="74">
        <f t="shared" si="5"/>
        <v>0</v>
      </c>
      <c r="H50" s="74">
        <f t="shared" si="5"/>
        <v>0</v>
      </c>
      <c r="I50" s="74">
        <f t="shared" si="5"/>
        <v>0</v>
      </c>
      <c r="J50" s="74">
        <f t="shared" si="5"/>
        <v>0</v>
      </c>
      <c r="K50" s="74">
        <f t="shared" si="5"/>
        <v>0</v>
      </c>
      <c r="L50" s="75">
        <f>SUM(L38:L49)</f>
        <v>0</v>
      </c>
      <c r="M50" s="76">
        <f>SUM(M38:M49)</f>
        <v>0</v>
      </c>
      <c r="N50" s="74">
        <f>SUM(N38:N49)</f>
        <v>0</v>
      </c>
      <c r="O50" s="73">
        <f t="shared" si="5"/>
        <v>50</v>
      </c>
      <c r="P50" s="74">
        <f t="shared" si="5"/>
        <v>0</v>
      </c>
      <c r="Q50" s="74">
        <f t="shared" si="5"/>
        <v>0</v>
      </c>
      <c r="R50" s="73">
        <f t="shared" si="5"/>
        <v>0</v>
      </c>
      <c r="S50" s="74">
        <f t="shared" si="5"/>
        <v>0</v>
      </c>
      <c r="T50" s="74">
        <f t="shared" si="5"/>
        <v>0</v>
      </c>
      <c r="U50" s="74">
        <f t="shared" si="5"/>
        <v>0</v>
      </c>
      <c r="V50" s="74">
        <f t="shared" si="5"/>
        <v>0</v>
      </c>
    </row>
    <row r="51" spans="1:22" ht="15.75" thickBot="1" x14ac:dyDescent="0.3">
      <c r="A51" s="77" t="s">
        <v>50</v>
      </c>
      <c r="B51" s="190">
        <f>D51+E51+F51*5+G51*3.5+O51+R51</f>
        <v>15402.71</v>
      </c>
      <c r="C51" s="79" t="s">
        <v>51</v>
      </c>
      <c r="D51" s="80">
        <f>D25+D37-D50</f>
        <v>3232</v>
      </c>
      <c r="E51" s="80">
        <f t="shared" ref="E51:V51" si="6">E25+E37-E50</f>
        <v>11086</v>
      </c>
      <c r="F51" s="81">
        <f t="shared" si="6"/>
        <v>216.94200000000001</v>
      </c>
      <c r="G51" s="81">
        <f t="shared" si="6"/>
        <v>0</v>
      </c>
      <c r="H51" s="81">
        <f t="shared" si="6"/>
        <v>-14164.470000000088</v>
      </c>
      <c r="I51" s="81">
        <f t="shared" si="6"/>
        <v>38860.614999999998</v>
      </c>
      <c r="J51" s="81">
        <f t="shared" si="6"/>
        <v>612.14999999999725</v>
      </c>
      <c r="K51" s="81">
        <f t="shared" si="6"/>
        <v>1</v>
      </c>
      <c r="L51" s="82">
        <f>L25+L37-L50</f>
        <v>4.5000000000145519</v>
      </c>
      <c r="M51" s="12">
        <f>M25+M37-M50</f>
        <v>69917</v>
      </c>
      <c r="N51" s="81">
        <f>N25+N37-N50</f>
        <v>0</v>
      </c>
      <c r="O51" s="80">
        <f t="shared" si="6"/>
        <v>0</v>
      </c>
      <c r="P51" s="81">
        <f t="shared" si="6"/>
        <v>232560.1899999998</v>
      </c>
      <c r="Q51" s="81">
        <f t="shared" si="6"/>
        <v>0</v>
      </c>
      <c r="R51" s="80">
        <f t="shared" si="6"/>
        <v>0</v>
      </c>
      <c r="S51" s="81">
        <f t="shared" si="6"/>
        <v>33.930000000007567</v>
      </c>
      <c r="T51" s="81">
        <f t="shared" si="6"/>
        <v>0</v>
      </c>
      <c r="U51" s="81">
        <f t="shared" si="6"/>
        <v>350000</v>
      </c>
      <c r="V51" s="81">
        <f t="shared" si="6"/>
        <v>14738.360000000022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675B-4390-4089-96E3-4819A2D059CA}">
  <dimension ref="A1:V55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140625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25</v>
      </c>
      <c r="B1" s="2">
        <f>'[1]1'!B1</f>
        <v>3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6" t="s">
        <v>18</v>
      </c>
      <c r="M3" s="130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267</v>
      </c>
      <c r="D4" s="16">
        <f>'[1]24'!D51</f>
        <v>3232</v>
      </c>
      <c r="E4" s="16">
        <f>'[1]24'!E51</f>
        <v>11086</v>
      </c>
      <c r="F4" s="89">
        <f>'[1]24'!F51</f>
        <v>216.94200000000001</v>
      </c>
      <c r="G4" s="89">
        <f>'[1]24'!G51</f>
        <v>0</v>
      </c>
      <c r="H4" s="89">
        <f>'[1]24'!H51</f>
        <v>-14164.470000000088</v>
      </c>
      <c r="I4" s="89">
        <f>'[1]24'!I51</f>
        <v>38860.614999999998</v>
      </c>
      <c r="J4" s="89">
        <f>'[1]24'!J51</f>
        <v>612.14999999999725</v>
      </c>
      <c r="K4" s="89">
        <f>'[1]24'!K51</f>
        <v>1</v>
      </c>
      <c r="L4" s="9">
        <f>'[1]24'!L51</f>
        <v>4.5000000000145519</v>
      </c>
      <c r="M4" s="12">
        <f>'[1]24'!M51</f>
        <v>69917</v>
      </c>
      <c r="N4" s="89">
        <f>'[1]24'!N51</f>
        <v>0</v>
      </c>
      <c r="O4" s="16">
        <f>'[1]24'!O51</f>
        <v>0</v>
      </c>
      <c r="P4" s="89">
        <f>'[1]24'!P51</f>
        <v>232560.1899999998</v>
      </c>
      <c r="Q4" s="89">
        <f>'[1]24'!Q51</f>
        <v>0</v>
      </c>
      <c r="R4" s="16">
        <f>'[1]24'!R51</f>
        <v>0</v>
      </c>
      <c r="S4" s="89">
        <f>'[1]24'!S51</f>
        <v>33.930000000007567</v>
      </c>
      <c r="T4" s="89">
        <f>'[1]24'!T51</f>
        <v>0</v>
      </c>
      <c r="U4" s="89">
        <f>'[1]24'!U51</f>
        <v>350000</v>
      </c>
      <c r="V4" s="89">
        <f>'[1]24'!V51</f>
        <v>14738.360000000022</v>
      </c>
    </row>
    <row r="5" spans="1:22" x14ac:dyDescent="0.25">
      <c r="A5" s="18"/>
      <c r="B5" s="19" t="s">
        <v>32</v>
      </c>
      <c r="C5" s="6">
        <f>C4+1</f>
        <v>268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269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1080</v>
      </c>
      <c r="S6" s="23"/>
      <c r="T6" s="27"/>
      <c r="U6" s="28"/>
      <c r="V6" s="27"/>
    </row>
    <row r="7" spans="1:22" x14ac:dyDescent="0.25">
      <c r="A7" s="18" t="s">
        <v>225</v>
      </c>
      <c r="B7" s="19" t="s">
        <v>226</v>
      </c>
      <c r="C7" s="6" t="s">
        <v>227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1353</v>
      </c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165</v>
      </c>
      <c r="B8" s="19" t="s">
        <v>228</v>
      </c>
      <c r="C8" s="6">
        <f>C6+1</f>
        <v>270</v>
      </c>
      <c r="D8" s="20"/>
      <c r="E8" s="21">
        <v>493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229</v>
      </c>
      <c r="B9" s="19" t="s">
        <v>121</v>
      </c>
      <c r="C9" s="6">
        <f t="shared" si="0"/>
        <v>271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273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275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276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277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278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280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281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282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283</v>
      </c>
      <c r="D21" s="29"/>
      <c r="E21" s="30"/>
      <c r="F21" s="31"/>
      <c r="G21" s="31"/>
      <c r="H21" s="32"/>
      <c r="I21" s="32"/>
      <c r="J21" s="32"/>
      <c r="K21" s="32"/>
      <c r="L21" s="33"/>
      <c r="M21" s="32"/>
      <c r="N21" s="34"/>
      <c r="O21" s="35"/>
      <c r="P21" s="32"/>
      <c r="Q21" s="36"/>
      <c r="R21" s="35"/>
      <c r="S21" s="32"/>
      <c r="T21" s="36"/>
      <c r="U21" s="37"/>
      <c r="V21" s="36"/>
    </row>
    <row r="22" spans="1:22" x14ac:dyDescent="0.25">
      <c r="A22" s="18"/>
      <c r="B22" s="19" t="s">
        <v>32</v>
      </c>
      <c r="C22" s="6">
        <f t="shared" si="0"/>
        <v>284</v>
      </c>
      <c r="D22" s="2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x14ac:dyDescent="0.25">
      <c r="A23" s="18"/>
      <c r="B23" s="19" t="s">
        <v>34</v>
      </c>
      <c r="C23" s="6">
        <f t="shared" si="0"/>
        <v>285</v>
      </c>
      <c r="D23" s="29"/>
      <c r="E23" s="30"/>
      <c r="F23" s="31"/>
      <c r="G23" s="31"/>
      <c r="H23" s="32"/>
      <c r="I23" s="32"/>
      <c r="J23" s="32"/>
      <c r="K23" s="32"/>
      <c r="L23" s="33"/>
      <c r="M23" s="3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18"/>
      <c r="B24" s="19"/>
      <c r="C24" s="6">
        <f t="shared" si="0"/>
        <v>286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5"/>
      <c r="B25" s="206"/>
      <c r="C25" s="6"/>
      <c r="D25" s="38">
        <f>SUM(D4:D24)</f>
        <v>3232</v>
      </c>
      <c r="E25" s="39">
        <f t="shared" ref="E25:O25" si="1">SUM(E4:E24)</f>
        <v>11579</v>
      </c>
      <c r="F25" s="40">
        <f t="shared" si="1"/>
        <v>216.94200000000001</v>
      </c>
      <c r="G25" s="40">
        <f t="shared" si="1"/>
        <v>0</v>
      </c>
      <c r="H25" s="40">
        <f t="shared" si="1"/>
        <v>-13664.470000000088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1">
        <f t="shared" si="1"/>
        <v>69917</v>
      </c>
      <c r="N25" s="43">
        <f t="shared" si="1"/>
        <v>0</v>
      </c>
      <c r="O25" s="39">
        <f t="shared" si="1"/>
        <v>5863</v>
      </c>
      <c r="P25" s="40">
        <f>SUM(P4:P24)</f>
        <v>232560.1899999998</v>
      </c>
      <c r="Q25" s="40">
        <f t="shared" ref="Q25:V25" si="2">SUM(Q4:Q24)</f>
        <v>0</v>
      </c>
      <c r="R25" s="39">
        <f t="shared" si="2"/>
        <v>1080</v>
      </c>
      <c r="S25" s="40">
        <f t="shared" si="2"/>
        <v>33.930000000007567</v>
      </c>
      <c r="T25" s="40">
        <f t="shared" si="2"/>
        <v>0</v>
      </c>
      <c r="U25" s="40">
        <f t="shared" si="2"/>
        <v>350000</v>
      </c>
      <c r="V25" s="40">
        <f t="shared" si="2"/>
        <v>14738.360000000022</v>
      </c>
    </row>
    <row r="26" spans="1:22" x14ac:dyDescent="0.25">
      <c r="A26" s="44" t="s">
        <v>35</v>
      </c>
      <c r="B26" s="44" t="s">
        <v>36</v>
      </c>
      <c r="C26" s="45">
        <v>119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/>
      <c r="B27" s="19" t="s">
        <v>230</v>
      </c>
      <c r="C27" s="45">
        <f>C26+1</f>
        <v>120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231</v>
      </c>
      <c r="C28" s="45">
        <f t="shared" ref="C28:C36" si="3">C27+1</f>
        <v>121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9"/>
      <c r="B29" s="19"/>
      <c r="C29" s="45">
        <f t="shared" si="3"/>
        <v>122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123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 t="s">
        <v>25</v>
      </c>
      <c r="B31" s="19" t="s">
        <v>22</v>
      </c>
      <c r="C31" s="45">
        <f t="shared" si="3"/>
        <v>124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3"/>
        <v>125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3"/>
        <v>126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3"/>
        <v>127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3"/>
        <v>128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0"/>
      <c r="B36" s="101"/>
      <c r="C36" s="45">
        <f t="shared" si="3"/>
        <v>129</v>
      </c>
      <c r="D36" s="29"/>
      <c r="E36" s="30"/>
      <c r="F36" s="31"/>
      <c r="G36" s="31"/>
      <c r="H36" s="32"/>
      <c r="I36" s="32"/>
      <c r="J36" s="32"/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7"/>
      <c r="B37" s="208"/>
      <c r="C37" s="54"/>
      <c r="D37" s="55">
        <f>SUM(D26:D36)</f>
        <v>0</v>
      </c>
      <c r="E37" s="55">
        <f t="shared" ref="E37:V37" si="4">SUM(E26:E36)</f>
        <v>0</v>
      </c>
      <c r="F37" s="56">
        <f t="shared" si="4"/>
        <v>0</v>
      </c>
      <c r="G37" s="56">
        <f t="shared" si="4"/>
        <v>0</v>
      </c>
      <c r="H37" s="56">
        <f t="shared" si="4"/>
        <v>0</v>
      </c>
      <c r="I37" s="56">
        <f t="shared" si="4"/>
        <v>0</v>
      </c>
      <c r="J37" s="56">
        <f t="shared" si="4"/>
        <v>0</v>
      </c>
      <c r="K37" s="56">
        <f t="shared" si="4"/>
        <v>0</v>
      </c>
      <c r="L37" s="57">
        <f t="shared" si="4"/>
        <v>0</v>
      </c>
      <c r="M37" s="57">
        <f t="shared" si="4"/>
        <v>0</v>
      </c>
      <c r="N37" s="56">
        <f t="shared" si="4"/>
        <v>0</v>
      </c>
      <c r="O37" s="55">
        <f t="shared" si="4"/>
        <v>0</v>
      </c>
      <c r="P37" s="56">
        <f t="shared" si="4"/>
        <v>0</v>
      </c>
      <c r="Q37" s="56">
        <f t="shared" si="4"/>
        <v>0</v>
      </c>
      <c r="R37" s="55">
        <f t="shared" si="4"/>
        <v>0</v>
      </c>
      <c r="S37" s="56">
        <f t="shared" si="4"/>
        <v>0</v>
      </c>
      <c r="T37" s="56">
        <f t="shared" si="4"/>
        <v>0</v>
      </c>
      <c r="U37" s="56">
        <f t="shared" si="4"/>
        <v>0</v>
      </c>
      <c r="V37" s="56">
        <f t="shared" si="4"/>
        <v>0</v>
      </c>
    </row>
    <row r="38" spans="1:22" x14ac:dyDescent="0.25">
      <c r="A38" s="209" t="s">
        <v>42</v>
      </c>
      <c r="B38" s="210"/>
      <c r="C38" s="59">
        <v>308</v>
      </c>
      <c r="D38" s="60"/>
      <c r="E38" s="61"/>
      <c r="F38" s="62"/>
      <c r="G38" s="62"/>
      <c r="H38" s="62"/>
      <c r="I38" s="62"/>
      <c r="J38" s="62"/>
      <c r="K38" s="62"/>
      <c r="L38" s="63"/>
      <c r="M38" s="62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309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 t="s">
        <v>45</v>
      </c>
      <c r="B40" s="69" t="s">
        <v>232</v>
      </c>
      <c r="C40" s="70">
        <f t="shared" ref="C40:C53" si="5">C39+1</f>
        <v>310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233</v>
      </c>
      <c r="B41" s="69" t="s">
        <v>234</v>
      </c>
      <c r="C41" s="70">
        <f t="shared" si="5"/>
        <v>311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235</v>
      </c>
      <c r="B42" s="19" t="s">
        <v>236</v>
      </c>
      <c r="C42" s="70">
        <f t="shared" si="5"/>
        <v>312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237</v>
      </c>
      <c r="B43" s="19" t="s">
        <v>238</v>
      </c>
      <c r="C43" s="70">
        <f t="shared" si="5"/>
        <v>313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239</v>
      </c>
      <c r="B44" s="19" t="s">
        <v>240</v>
      </c>
      <c r="C44" s="70">
        <f t="shared" si="5"/>
        <v>314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 t="s">
        <v>241</v>
      </c>
      <c r="B45" s="19" t="s">
        <v>242</v>
      </c>
      <c r="C45" s="70">
        <f t="shared" si="5"/>
        <v>315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316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317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318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319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5"/>
        <v>320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5"/>
        <v>321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322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323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V54" si="6">SUM(D38:D53)</f>
        <v>0</v>
      </c>
      <c r="E54" s="73">
        <f t="shared" si="6"/>
        <v>0</v>
      </c>
      <c r="F54" s="74">
        <f t="shared" si="6"/>
        <v>0</v>
      </c>
      <c r="G54" s="74">
        <f t="shared" si="6"/>
        <v>0</v>
      </c>
      <c r="H54" s="74">
        <f t="shared" si="6"/>
        <v>0</v>
      </c>
      <c r="I54" s="74">
        <f t="shared" si="6"/>
        <v>0</v>
      </c>
      <c r="J54" s="74">
        <f t="shared" si="6"/>
        <v>0</v>
      </c>
      <c r="K54" s="74">
        <f t="shared" si="6"/>
        <v>0</v>
      </c>
      <c r="L54" s="75">
        <f t="shared" si="6"/>
        <v>0</v>
      </c>
      <c r="M54" s="75">
        <f t="shared" si="6"/>
        <v>0</v>
      </c>
      <c r="N54" s="74">
        <f t="shared" si="6"/>
        <v>0</v>
      </c>
      <c r="O54" s="73">
        <f t="shared" si="6"/>
        <v>0</v>
      </c>
      <c r="P54" s="74">
        <f t="shared" si="6"/>
        <v>0</v>
      </c>
      <c r="Q54" s="74">
        <f t="shared" si="6"/>
        <v>0</v>
      </c>
      <c r="R54" s="73">
        <f t="shared" si="6"/>
        <v>0</v>
      </c>
      <c r="S54" s="74">
        <f t="shared" si="6"/>
        <v>0</v>
      </c>
      <c r="T54" s="74">
        <f t="shared" si="6"/>
        <v>0</v>
      </c>
      <c r="U54" s="74">
        <f t="shared" si="6"/>
        <v>0</v>
      </c>
      <c r="V54" s="74">
        <f t="shared" si="6"/>
        <v>0</v>
      </c>
    </row>
    <row r="55" spans="1:22" ht="15.75" thickBot="1" x14ac:dyDescent="0.3">
      <c r="A55" s="77" t="s">
        <v>50</v>
      </c>
      <c r="B55" s="190">
        <f>D55+E55+F55*5+G55*3.5+O55+R55</f>
        <v>22838.71</v>
      </c>
      <c r="C55" s="79" t="s">
        <v>51</v>
      </c>
      <c r="D55" s="80">
        <f t="shared" ref="D55:V55" si="7">D25+D37-D54</f>
        <v>3232</v>
      </c>
      <c r="E55" s="80">
        <f t="shared" si="7"/>
        <v>11579</v>
      </c>
      <c r="F55" s="81">
        <f t="shared" si="7"/>
        <v>216.94200000000001</v>
      </c>
      <c r="G55" s="81">
        <f t="shared" si="7"/>
        <v>0</v>
      </c>
      <c r="H55" s="81">
        <f t="shared" si="7"/>
        <v>-13664.470000000088</v>
      </c>
      <c r="I55" s="81">
        <f t="shared" si="7"/>
        <v>38860.614999999998</v>
      </c>
      <c r="J55" s="81">
        <f t="shared" si="7"/>
        <v>612.14999999999725</v>
      </c>
      <c r="K55" s="81">
        <f t="shared" si="7"/>
        <v>1</v>
      </c>
      <c r="L55" s="82">
        <f t="shared" si="7"/>
        <v>4.5000000000145519</v>
      </c>
      <c r="M55" s="82">
        <f t="shared" si="7"/>
        <v>69917</v>
      </c>
      <c r="N55" s="81">
        <f t="shared" si="7"/>
        <v>0</v>
      </c>
      <c r="O55" s="80">
        <f t="shared" si="7"/>
        <v>5863</v>
      </c>
      <c r="P55" s="81">
        <f t="shared" si="7"/>
        <v>232560.1899999998</v>
      </c>
      <c r="Q55" s="81">
        <f t="shared" si="7"/>
        <v>0</v>
      </c>
      <c r="R55" s="80">
        <f t="shared" si="7"/>
        <v>1080</v>
      </c>
      <c r="S55" s="81">
        <f t="shared" si="7"/>
        <v>33.930000000007567</v>
      </c>
      <c r="T55" s="81">
        <f t="shared" si="7"/>
        <v>0</v>
      </c>
      <c r="U55" s="81">
        <f t="shared" si="7"/>
        <v>350000</v>
      </c>
      <c r="V55" s="81">
        <f t="shared" si="7"/>
        <v>14738.360000000022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05F68-AD4E-4CBF-A103-8ED6F504853C}">
  <dimension ref="A1:V43"/>
  <sheetViews>
    <sheetView rightToLeft="1" workbookViewId="0">
      <selection activeCell="A9" sqref="A9"/>
    </sheetView>
  </sheetViews>
  <sheetFormatPr defaultRowHeight="15" x14ac:dyDescent="0.25"/>
  <cols>
    <col min="1" max="1" width="29.85546875" bestFit="1" customWidth="1"/>
    <col min="2" max="2" width="30.140625" customWidth="1"/>
    <col min="3" max="3" width="6.85546875" customWidth="1"/>
    <col min="8" max="8" width="9.42578125" bestFit="1" customWidth="1"/>
    <col min="12" max="12" width="9.42578125" bestFit="1" customWidth="1"/>
    <col min="13" max="14" width="9.42578125" customWidth="1"/>
    <col min="16" max="16" width="9.8554687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26</v>
      </c>
      <c r="B1" s="2">
        <f>'[1]1'!B1</f>
        <v>3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271</v>
      </c>
      <c r="D4" s="16">
        <f>'[1]25'!D55</f>
        <v>3232</v>
      </c>
      <c r="E4" s="16">
        <f>'[1]25'!E55</f>
        <v>11579</v>
      </c>
      <c r="F4" s="89">
        <f>'[1]25'!F55</f>
        <v>216.94200000000001</v>
      </c>
      <c r="G4" s="89">
        <f>'[1]25'!G55</f>
        <v>0</v>
      </c>
      <c r="H4" s="89">
        <f>'[1]25'!H55</f>
        <v>-13664.470000000088</v>
      </c>
      <c r="I4" s="89">
        <f>'[1]25'!I55</f>
        <v>38860.614999999998</v>
      </c>
      <c r="J4" s="89">
        <f>'[1]25'!J55</f>
        <v>612.14999999999725</v>
      </c>
      <c r="K4" s="89">
        <f>'[1]25'!K55</f>
        <v>1</v>
      </c>
      <c r="L4" s="9">
        <f>'[1]25'!L55</f>
        <v>4.5000000000145519</v>
      </c>
      <c r="M4" s="12">
        <f>'[1]25'!M55</f>
        <v>69917</v>
      </c>
      <c r="N4" s="89">
        <f>'[1]25'!N55</f>
        <v>0</v>
      </c>
      <c r="O4" s="16">
        <f>'[1]25'!O55</f>
        <v>5863</v>
      </c>
      <c r="P4" s="89">
        <f>'[1]25'!P55</f>
        <v>232560.1899999998</v>
      </c>
      <c r="Q4" s="89">
        <f>'[1]25'!Q55</f>
        <v>0</v>
      </c>
      <c r="R4" s="16">
        <f>'[1]25'!R55</f>
        <v>1080</v>
      </c>
      <c r="S4" s="89">
        <f>'[1]25'!S55</f>
        <v>33.930000000007567</v>
      </c>
      <c r="T4" s="89">
        <f>'[1]25'!T55</f>
        <v>0</v>
      </c>
      <c r="U4" s="89">
        <f>'[1]25'!U55</f>
        <v>350000</v>
      </c>
      <c r="V4" s="89">
        <f>'[1]25'!V55</f>
        <v>14738.360000000022</v>
      </c>
    </row>
    <row r="5" spans="1:22" x14ac:dyDescent="0.25">
      <c r="A5" s="18"/>
      <c r="B5" s="19" t="s">
        <v>32</v>
      </c>
      <c r="C5" s="6">
        <f>C4+1</f>
        <v>272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5040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273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600</v>
      </c>
      <c r="S6" s="23"/>
      <c r="T6" s="27"/>
      <c r="U6" s="28"/>
      <c r="V6" s="27"/>
    </row>
    <row r="7" spans="1:22" x14ac:dyDescent="0.25">
      <c r="A7" s="19" t="s">
        <v>243</v>
      </c>
      <c r="B7" s="19" t="s">
        <v>138</v>
      </c>
      <c r="C7" s="6">
        <f t="shared" si="0"/>
        <v>274</v>
      </c>
      <c r="D7" s="20"/>
      <c r="E7" s="21">
        <v>900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244</v>
      </c>
      <c r="B8" s="19" t="s">
        <v>245</v>
      </c>
      <c r="C8" s="6">
        <f t="shared" si="0"/>
        <v>275</v>
      </c>
      <c r="D8" s="20"/>
      <c r="E8" s="21">
        <v>4010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276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278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280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19" t="s">
        <v>32</v>
      </c>
      <c r="C14" s="6">
        <f t="shared" si="0"/>
        <v>281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19" t="s">
        <v>34</v>
      </c>
      <c r="C15" s="6">
        <f t="shared" si="0"/>
        <v>282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5"/>
      <c r="B16" s="206"/>
      <c r="C16" s="6"/>
      <c r="D16" s="38">
        <f>SUM(D4:D15)</f>
        <v>3232</v>
      </c>
      <c r="E16" s="39">
        <f t="shared" ref="E16:O16" si="1">SUM(E4:E15)</f>
        <v>16489</v>
      </c>
      <c r="F16" s="40">
        <f t="shared" si="1"/>
        <v>216.94200000000001</v>
      </c>
      <c r="G16" s="40">
        <f t="shared" si="1"/>
        <v>0</v>
      </c>
      <c r="H16" s="40">
        <f t="shared" si="1"/>
        <v>-13664.470000000088</v>
      </c>
      <c r="I16" s="40">
        <f t="shared" si="1"/>
        <v>38860.614999999998</v>
      </c>
      <c r="J16" s="40">
        <f t="shared" si="1"/>
        <v>612.14999999999725</v>
      </c>
      <c r="K16" s="40">
        <f t="shared" si="1"/>
        <v>1</v>
      </c>
      <c r="L16" s="41">
        <f t="shared" si="1"/>
        <v>4.5000000000145519</v>
      </c>
      <c r="M16" s="42">
        <f>SUM(M4:M15)</f>
        <v>69917</v>
      </c>
      <c r="N16" s="43">
        <f t="shared" si="1"/>
        <v>0</v>
      </c>
      <c r="O16" s="39">
        <f t="shared" si="1"/>
        <v>10903</v>
      </c>
      <c r="P16" s="40">
        <f>SUM(P4:P15)</f>
        <v>232560.1899999998</v>
      </c>
      <c r="Q16" s="40">
        <f t="shared" ref="Q16:V16" si="2">SUM(Q4:Q15)</f>
        <v>0</v>
      </c>
      <c r="R16" s="39">
        <f t="shared" si="2"/>
        <v>1680</v>
      </c>
      <c r="S16" s="40">
        <f t="shared" si="2"/>
        <v>33.930000000007567</v>
      </c>
      <c r="T16" s="40">
        <f t="shared" si="2"/>
        <v>0</v>
      </c>
      <c r="U16" s="40">
        <f t="shared" si="2"/>
        <v>350000</v>
      </c>
      <c r="V16" s="40">
        <f t="shared" si="2"/>
        <v>14738.360000000022</v>
      </c>
    </row>
    <row r="17" spans="1:22" x14ac:dyDescent="0.25">
      <c r="A17" s="44" t="s">
        <v>35</v>
      </c>
      <c r="B17" s="44" t="s">
        <v>36</v>
      </c>
      <c r="C17" s="45">
        <v>119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/>
      <c r="B18" s="19"/>
      <c r="C18" s="45">
        <f>C17+1</f>
        <v>120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8"/>
      <c r="C19" s="45">
        <f t="shared" ref="C19:C28" si="3">C18+1</f>
        <v>121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69"/>
      <c r="C20" s="45">
        <f t="shared" si="3"/>
        <v>122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5">
        <f t="shared" si="3"/>
        <v>123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124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201"/>
      <c r="C23" s="45">
        <f t="shared" si="3"/>
        <v>125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85"/>
      <c r="B24" s="85"/>
      <c r="C24" s="45">
        <f t="shared" si="3"/>
        <v>126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3"/>
        <v>127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128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129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86"/>
      <c r="B28" s="87"/>
      <c r="C28" s="45">
        <f t="shared" si="3"/>
        <v>130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7"/>
      <c r="B29" s="208"/>
      <c r="C29" s="54"/>
      <c r="D29" s="55">
        <f>SUM(D17:D28)</f>
        <v>0</v>
      </c>
      <c r="E29" s="55">
        <f t="shared" ref="E29:V29" si="4">SUM(E17:E28)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SUM(M18:M28)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09" t="s">
        <v>42</v>
      </c>
      <c r="B30" s="210"/>
      <c r="C30" s="59">
        <v>308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/>
      <c r="B31" s="69"/>
      <c r="C31" s="70">
        <f>C30+1</f>
        <v>309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ref="C32:C41" si="5">C31+1</f>
        <v>310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9"/>
      <c r="B33" s="69"/>
      <c r="C33" s="70">
        <f t="shared" si="5"/>
        <v>311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312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85"/>
      <c r="C35" s="70">
        <f t="shared" si="5"/>
        <v>313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5"/>
        <v>314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69"/>
      <c r="C37" s="70">
        <f t="shared" si="5"/>
        <v>315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5"/>
        <v>316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5"/>
        <v>317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85"/>
      <c r="C40" s="70">
        <f t="shared" si="5"/>
        <v>318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68"/>
      <c r="B41" s="85"/>
      <c r="C41" s="70">
        <f t="shared" si="5"/>
        <v>319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0</v>
      </c>
      <c r="E42" s="73">
        <f t="shared" ref="E42:V42" si="6">SUM(E30:E41)</f>
        <v>0</v>
      </c>
      <c r="F42" s="74">
        <f t="shared" si="6"/>
        <v>0</v>
      </c>
      <c r="G42" s="74">
        <f t="shared" si="6"/>
        <v>0</v>
      </c>
      <c r="H42" s="74">
        <f t="shared" si="6"/>
        <v>0</v>
      </c>
      <c r="I42" s="74">
        <f t="shared" si="6"/>
        <v>0</v>
      </c>
      <c r="J42" s="74">
        <f t="shared" si="6"/>
        <v>0</v>
      </c>
      <c r="K42" s="74">
        <f t="shared" si="6"/>
        <v>0</v>
      </c>
      <c r="L42" s="75">
        <f t="shared" si="6"/>
        <v>0</v>
      </c>
      <c r="M42" s="76">
        <f>SUM(M30:M41)</f>
        <v>0</v>
      </c>
      <c r="N42" s="74">
        <f t="shared" si="6"/>
        <v>0</v>
      </c>
      <c r="O42" s="73">
        <f t="shared" si="6"/>
        <v>0</v>
      </c>
      <c r="P42" s="74">
        <f t="shared" si="6"/>
        <v>0</v>
      </c>
      <c r="Q42" s="74">
        <f t="shared" si="6"/>
        <v>0</v>
      </c>
      <c r="R42" s="73">
        <f t="shared" si="6"/>
        <v>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190">
        <f>D43+E43+F43*5+G43*3.5+O43+R43</f>
        <v>33388.71</v>
      </c>
      <c r="C43" s="79" t="s">
        <v>51</v>
      </c>
      <c r="D43" s="80">
        <f>D16+D29-D42</f>
        <v>3232</v>
      </c>
      <c r="E43" s="80">
        <f t="shared" ref="E43:V43" si="7">E16+E29-E42</f>
        <v>16489</v>
      </c>
      <c r="F43" s="81">
        <f t="shared" si="7"/>
        <v>216.94200000000001</v>
      </c>
      <c r="G43" s="81">
        <f t="shared" si="7"/>
        <v>0</v>
      </c>
      <c r="H43" s="81">
        <f t="shared" si="7"/>
        <v>-13664.470000000088</v>
      </c>
      <c r="I43" s="81">
        <f t="shared" si="7"/>
        <v>38860.614999999998</v>
      </c>
      <c r="J43" s="81">
        <f t="shared" si="7"/>
        <v>612.14999999999725</v>
      </c>
      <c r="K43" s="81">
        <f t="shared" si="7"/>
        <v>1</v>
      </c>
      <c r="L43" s="82">
        <f t="shared" si="7"/>
        <v>4.5000000000145519</v>
      </c>
      <c r="M43" s="12">
        <f>M16+M29+-M42</f>
        <v>69917</v>
      </c>
      <c r="N43" s="81">
        <f t="shared" si="7"/>
        <v>0</v>
      </c>
      <c r="O43" s="80">
        <f t="shared" si="7"/>
        <v>10903</v>
      </c>
      <c r="P43" s="81">
        <f t="shared" si="7"/>
        <v>232560.1899999998</v>
      </c>
      <c r="Q43" s="81">
        <f t="shared" si="7"/>
        <v>0</v>
      </c>
      <c r="R43" s="80">
        <f t="shared" si="7"/>
        <v>1680</v>
      </c>
      <c r="S43" s="81">
        <f t="shared" si="7"/>
        <v>33.930000000007567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6:B16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6741-14C3-4893-B0A8-9414045D7471}">
  <dimension ref="A1"/>
  <sheetViews>
    <sheetView rightToLeft="1" workbookViewId="0">
      <selection activeCell="M27" sqref="M27"/>
    </sheetView>
  </sheetViews>
  <sheetFormatPr defaultRowHeight="15" x14ac:dyDescent="0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97442-9684-4AA8-B36F-03DC8B249F50}">
  <dimension ref="A1:V51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4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85546875" bestFit="1" customWidth="1"/>
    <col min="21" max="21" width="9.42578125" bestFit="1" customWidth="1"/>
  </cols>
  <sheetData>
    <row r="1" spans="1:22" x14ac:dyDescent="0.25">
      <c r="A1" s="1">
        <v>28</v>
      </c>
      <c r="B1" s="2">
        <f>'[1]1'!B1</f>
        <v>3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275</v>
      </c>
      <c r="D4" s="16">
        <f>'[1]27'!D52</f>
        <v>3232</v>
      </c>
      <c r="E4" s="16">
        <f>'[1]27'!E52</f>
        <v>16489</v>
      </c>
      <c r="F4" s="89">
        <f>'[1]27'!F52</f>
        <v>216.94200000000001</v>
      </c>
      <c r="G4" s="89">
        <f>'[1]27'!G52</f>
        <v>0</v>
      </c>
      <c r="H4" s="89">
        <f>'[1]27'!H52</f>
        <v>-13664.470000000088</v>
      </c>
      <c r="I4" s="89">
        <f>'[1]27'!I52</f>
        <v>38860.614999999998</v>
      </c>
      <c r="J4" s="89">
        <f>'[1]27'!J52</f>
        <v>612.14999999999725</v>
      </c>
      <c r="K4" s="89">
        <f>'[1]27'!K52</f>
        <v>1</v>
      </c>
      <c r="L4" s="9">
        <f>'[1]27'!L52</f>
        <v>4.5000000000145519</v>
      </c>
      <c r="M4" s="12">
        <f>'[1]27'!M52</f>
        <v>69917</v>
      </c>
      <c r="N4" s="89">
        <f>'[1]27'!N52</f>
        <v>0</v>
      </c>
      <c r="O4" s="16">
        <f>'[1]27'!O52</f>
        <v>10903</v>
      </c>
      <c r="P4" s="89">
        <f>'[1]27'!P52</f>
        <v>232560.1899999998</v>
      </c>
      <c r="Q4" s="89">
        <f>'[1]27'!Q52</f>
        <v>0</v>
      </c>
      <c r="R4" s="16">
        <f>'[1]27'!R52</f>
        <v>1680</v>
      </c>
      <c r="S4" s="89">
        <f>'[1]27'!S52</f>
        <v>33.930000000007567</v>
      </c>
      <c r="T4" s="89">
        <f>'[1]27'!T52</f>
        <v>0</v>
      </c>
      <c r="U4" s="89">
        <f>'[1]27'!U52</f>
        <v>350000</v>
      </c>
      <c r="V4" s="89">
        <f>'[1]27'!V52</f>
        <v>14738.360000000022</v>
      </c>
    </row>
    <row r="5" spans="1:22" x14ac:dyDescent="0.25">
      <c r="A5" s="18" t="s">
        <v>246</v>
      </c>
      <c r="B5" s="19" t="s">
        <v>133</v>
      </c>
      <c r="C5" s="6">
        <f>C4+1</f>
        <v>276</v>
      </c>
      <c r="D5" s="20"/>
      <c r="E5" s="21">
        <v>750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277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4528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278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2250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279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280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9"/>
      <c r="B10" s="19"/>
      <c r="C10" s="6">
        <f t="shared" si="0"/>
        <v>281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283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284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285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286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287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34</v>
      </c>
      <c r="C17" s="6">
        <f t="shared" si="0"/>
        <v>288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/>
      <c r="C18" s="6">
        <f t="shared" si="0"/>
        <v>289</v>
      </c>
      <c r="D18" s="29"/>
      <c r="E18" s="30"/>
      <c r="F18" s="31"/>
      <c r="G18" s="31"/>
      <c r="H18" s="32"/>
      <c r="I18" s="32"/>
      <c r="J18" s="32"/>
      <c r="K18" s="32"/>
      <c r="L18" s="33"/>
      <c r="M18" s="32"/>
      <c r="N18" s="34"/>
      <c r="O18" s="35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5"/>
      <c r="B19" s="206"/>
      <c r="C19" s="6"/>
      <c r="D19" s="38">
        <f t="shared" ref="D19:V19" si="1">SUM(D4:D18)</f>
        <v>3232</v>
      </c>
      <c r="E19" s="39">
        <f t="shared" si="1"/>
        <v>17239</v>
      </c>
      <c r="F19" s="40">
        <f t="shared" si="1"/>
        <v>216.94200000000001</v>
      </c>
      <c r="G19" s="40">
        <f t="shared" si="1"/>
        <v>0</v>
      </c>
      <c r="H19" s="40">
        <f t="shared" si="1"/>
        <v>-13664.470000000088</v>
      </c>
      <c r="I19" s="40">
        <f t="shared" si="1"/>
        <v>38860.614999999998</v>
      </c>
      <c r="J19" s="40">
        <f t="shared" si="1"/>
        <v>612.14999999999725</v>
      </c>
      <c r="K19" s="40">
        <f t="shared" si="1"/>
        <v>1</v>
      </c>
      <c r="L19" s="41">
        <f t="shared" si="1"/>
        <v>4.5000000000145519</v>
      </c>
      <c r="M19" s="41">
        <f t="shared" si="1"/>
        <v>69917</v>
      </c>
      <c r="N19" s="43">
        <f t="shared" si="1"/>
        <v>0</v>
      </c>
      <c r="O19" s="39">
        <f t="shared" si="1"/>
        <v>15431</v>
      </c>
      <c r="P19" s="40">
        <f t="shared" si="1"/>
        <v>232560.1899999998</v>
      </c>
      <c r="Q19" s="40">
        <f t="shared" si="1"/>
        <v>0</v>
      </c>
      <c r="R19" s="39">
        <f t="shared" si="1"/>
        <v>3930</v>
      </c>
      <c r="S19" s="40">
        <f t="shared" si="1"/>
        <v>33.930000000007567</v>
      </c>
      <c r="T19" s="40">
        <f t="shared" si="1"/>
        <v>0</v>
      </c>
      <c r="U19" s="40">
        <f t="shared" si="1"/>
        <v>350000</v>
      </c>
      <c r="V19" s="40">
        <f t="shared" si="1"/>
        <v>14738.360000000022</v>
      </c>
    </row>
    <row r="20" spans="1:22" x14ac:dyDescent="0.25">
      <c r="A20" s="44" t="s">
        <v>35</v>
      </c>
      <c r="B20" s="44" t="s">
        <v>36</v>
      </c>
      <c r="C20" s="45">
        <v>119</v>
      </c>
      <c r="D20" s="46"/>
      <c r="E20" s="47"/>
      <c r="F20" s="48"/>
      <c r="G20" s="48"/>
      <c r="H20" s="48"/>
      <c r="I20" s="48"/>
      <c r="J20" s="48"/>
      <c r="K20" s="48"/>
      <c r="L20" s="49"/>
      <c r="M20" s="48"/>
      <c r="N20" s="50"/>
      <c r="O20" s="51"/>
      <c r="P20" s="48"/>
      <c r="Q20" s="52"/>
      <c r="R20" s="51"/>
      <c r="S20" s="48"/>
      <c r="T20" s="52"/>
      <c r="U20" s="53"/>
      <c r="V20" s="52"/>
    </row>
    <row r="21" spans="1:22" x14ac:dyDescent="0.25">
      <c r="A21" s="18"/>
      <c r="B21" s="19"/>
      <c r="C21" s="45">
        <f>C20+1</f>
        <v>120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157</v>
      </c>
      <c r="C22" s="45">
        <f t="shared" ref="C22:C30" si="2">C21+1</f>
        <v>121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2"/>
        <v>122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224</v>
      </c>
      <c r="B24" s="19" t="s">
        <v>41</v>
      </c>
      <c r="C24" s="45">
        <f t="shared" si="2"/>
        <v>123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124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125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126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127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5">
        <f t="shared" si="2"/>
        <v>128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0"/>
      <c r="B30" s="101"/>
      <c r="C30" s="45">
        <f t="shared" si="2"/>
        <v>129</v>
      </c>
      <c r="D30" s="29"/>
      <c r="E30" s="30"/>
      <c r="F30" s="31"/>
      <c r="G30" s="31"/>
      <c r="H30" s="32"/>
      <c r="I30" s="32"/>
      <c r="J30" s="32"/>
      <c r="K30" s="32"/>
      <c r="L30" s="33"/>
      <c r="M30" s="32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7"/>
      <c r="B31" s="208"/>
      <c r="C31" s="54"/>
      <c r="D31" s="55">
        <f>SUM(D20:D30)</f>
        <v>0</v>
      </c>
      <c r="E31" s="55">
        <f t="shared" ref="E31:V31" si="3">SUM(E20:E30)</f>
        <v>0</v>
      </c>
      <c r="F31" s="56">
        <f t="shared" si="3"/>
        <v>0</v>
      </c>
      <c r="G31" s="56">
        <f t="shared" si="3"/>
        <v>0</v>
      </c>
      <c r="H31" s="56">
        <f t="shared" si="3"/>
        <v>0</v>
      </c>
      <c r="I31" s="56">
        <f t="shared" si="3"/>
        <v>0</v>
      </c>
      <c r="J31" s="56">
        <f t="shared" si="3"/>
        <v>0</v>
      </c>
      <c r="K31" s="56">
        <f t="shared" si="3"/>
        <v>0</v>
      </c>
      <c r="L31" s="57">
        <f t="shared" si="3"/>
        <v>0</v>
      </c>
      <c r="M31" s="57">
        <f t="shared" si="3"/>
        <v>0</v>
      </c>
      <c r="N31" s="56">
        <f t="shared" si="3"/>
        <v>0</v>
      </c>
      <c r="O31" s="55">
        <f t="shared" si="3"/>
        <v>0</v>
      </c>
      <c r="P31" s="56">
        <f t="shared" si="3"/>
        <v>0</v>
      </c>
      <c r="Q31" s="56">
        <f t="shared" si="3"/>
        <v>0</v>
      </c>
      <c r="R31" s="55">
        <f t="shared" si="3"/>
        <v>0</v>
      </c>
      <c r="S31" s="56">
        <f t="shared" si="3"/>
        <v>0</v>
      </c>
      <c r="T31" s="56">
        <f t="shared" si="3"/>
        <v>0</v>
      </c>
      <c r="U31" s="56">
        <f t="shared" si="3"/>
        <v>0</v>
      </c>
      <c r="V31" s="56">
        <f t="shared" si="3"/>
        <v>0</v>
      </c>
    </row>
    <row r="32" spans="1:22" x14ac:dyDescent="0.25">
      <c r="A32" s="209" t="s">
        <v>42</v>
      </c>
      <c r="B32" s="210"/>
      <c r="C32" s="59">
        <v>308</v>
      </c>
      <c r="D32" s="60"/>
      <c r="E32" s="61"/>
      <c r="F32" s="62"/>
      <c r="G32" s="62"/>
      <c r="H32" s="62"/>
      <c r="I32" s="62"/>
      <c r="J32" s="62"/>
      <c r="K32" s="62"/>
      <c r="L32" s="63"/>
      <c r="M32" s="62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19" t="s">
        <v>52</v>
      </c>
      <c r="B33" s="69" t="s">
        <v>247</v>
      </c>
      <c r="C33" s="70">
        <f>C32+1</f>
        <v>309</v>
      </c>
      <c r="D33" s="20">
        <v>765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248</v>
      </c>
      <c r="B34" s="69" t="s">
        <v>249</v>
      </c>
      <c r="C34" s="70">
        <f t="shared" ref="C34:C49" si="4">C33+1</f>
        <v>310</v>
      </c>
      <c r="D34" s="20">
        <v>740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250</v>
      </c>
      <c r="B35" s="69" t="s">
        <v>251</v>
      </c>
      <c r="C35" s="70">
        <f t="shared" si="4"/>
        <v>311</v>
      </c>
      <c r="D35" s="20">
        <v>740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252</v>
      </c>
      <c r="B36" s="69" t="s">
        <v>253</v>
      </c>
      <c r="C36" s="70">
        <f t="shared" si="4"/>
        <v>312</v>
      </c>
      <c r="D36" s="20">
        <v>740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69"/>
      <c r="C37" s="70">
        <f t="shared" si="4"/>
        <v>313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314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315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316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317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4"/>
        <v>318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4"/>
        <v>319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4"/>
        <v>320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4"/>
        <v>321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4"/>
        <v>322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323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324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325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 t="shared" ref="D50:V50" si="5">SUM(D32:D49)</f>
        <v>2985</v>
      </c>
      <c r="E50" s="73">
        <f t="shared" si="5"/>
        <v>0</v>
      </c>
      <c r="F50" s="74">
        <f t="shared" si="5"/>
        <v>0</v>
      </c>
      <c r="G50" s="74">
        <f t="shared" si="5"/>
        <v>0</v>
      </c>
      <c r="H50" s="74">
        <f t="shared" si="5"/>
        <v>0</v>
      </c>
      <c r="I50" s="74">
        <f t="shared" si="5"/>
        <v>0</v>
      </c>
      <c r="J50" s="74">
        <f t="shared" si="5"/>
        <v>0</v>
      </c>
      <c r="K50" s="74">
        <f t="shared" si="5"/>
        <v>0</v>
      </c>
      <c r="L50" s="75">
        <f t="shared" si="5"/>
        <v>0</v>
      </c>
      <c r="M50" s="75">
        <f t="shared" si="5"/>
        <v>0</v>
      </c>
      <c r="N50" s="74">
        <f t="shared" si="5"/>
        <v>0</v>
      </c>
      <c r="O50" s="73">
        <f t="shared" si="5"/>
        <v>0</v>
      </c>
      <c r="P50" s="74">
        <f t="shared" si="5"/>
        <v>0</v>
      </c>
      <c r="Q50" s="74">
        <f t="shared" si="5"/>
        <v>0</v>
      </c>
      <c r="R50" s="73">
        <f t="shared" si="5"/>
        <v>0</v>
      </c>
      <c r="S50" s="74">
        <f t="shared" si="5"/>
        <v>0</v>
      </c>
      <c r="T50" s="74">
        <f t="shared" si="5"/>
        <v>0</v>
      </c>
      <c r="U50" s="74">
        <f t="shared" si="5"/>
        <v>0</v>
      </c>
      <c r="V50" s="74">
        <f t="shared" si="5"/>
        <v>0</v>
      </c>
    </row>
    <row r="51" spans="1:22" ht="15.75" thickBot="1" x14ac:dyDescent="0.3">
      <c r="A51" s="77" t="s">
        <v>50</v>
      </c>
      <c r="B51" s="190">
        <f>D51+E51+F51*5+G51*3.5+O51+R51</f>
        <v>37931.71</v>
      </c>
      <c r="C51" s="79" t="s">
        <v>51</v>
      </c>
      <c r="D51" s="80">
        <f t="shared" ref="D51:V51" si="6">D19+D31-D50</f>
        <v>247</v>
      </c>
      <c r="E51" s="80">
        <f t="shared" si="6"/>
        <v>17239</v>
      </c>
      <c r="F51" s="81">
        <f t="shared" si="6"/>
        <v>216.94200000000001</v>
      </c>
      <c r="G51" s="81">
        <f t="shared" si="6"/>
        <v>0</v>
      </c>
      <c r="H51" s="81">
        <f t="shared" si="6"/>
        <v>-13664.470000000088</v>
      </c>
      <c r="I51" s="81">
        <f t="shared" si="6"/>
        <v>38860.614999999998</v>
      </c>
      <c r="J51" s="81">
        <f t="shared" si="6"/>
        <v>612.14999999999725</v>
      </c>
      <c r="K51" s="81">
        <f t="shared" si="6"/>
        <v>1</v>
      </c>
      <c r="L51" s="82">
        <f t="shared" si="6"/>
        <v>4.5000000000145519</v>
      </c>
      <c r="M51" s="82">
        <f t="shared" si="6"/>
        <v>69917</v>
      </c>
      <c r="N51" s="81">
        <f t="shared" si="6"/>
        <v>0</v>
      </c>
      <c r="O51" s="80">
        <f t="shared" si="6"/>
        <v>15431</v>
      </c>
      <c r="P51" s="81">
        <f t="shared" si="6"/>
        <v>232560.1899999998</v>
      </c>
      <c r="Q51" s="81">
        <f t="shared" si="6"/>
        <v>0</v>
      </c>
      <c r="R51" s="80">
        <f t="shared" si="6"/>
        <v>3930</v>
      </c>
      <c r="S51" s="81">
        <f t="shared" si="6"/>
        <v>33.930000000007567</v>
      </c>
      <c r="T51" s="81">
        <f t="shared" si="6"/>
        <v>0</v>
      </c>
      <c r="U51" s="81">
        <f t="shared" si="6"/>
        <v>350000</v>
      </c>
      <c r="V51" s="81">
        <f t="shared" si="6"/>
        <v>14738.360000000022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DF5D1-88DB-4374-ABED-0231AB0768F0}">
  <dimension ref="A1:V47"/>
  <sheetViews>
    <sheetView rightToLeft="1" topLeftCell="A10" workbookViewId="0">
      <selection activeCell="C9" sqref="C9"/>
    </sheetView>
  </sheetViews>
  <sheetFormatPr defaultRowHeight="15" x14ac:dyDescent="0.25"/>
  <cols>
    <col min="1" max="1" width="29.42578125" customWidth="1"/>
    <col min="2" max="2" width="31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29</v>
      </c>
      <c r="B1" s="2">
        <f>'[1]1'!B1</f>
        <v>3</v>
      </c>
      <c r="C1" s="3">
        <v>2024</v>
      </c>
      <c r="D1" s="220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2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7" t="s">
        <v>6</v>
      </c>
      <c r="I2" s="232"/>
      <c r="J2" s="232"/>
      <c r="K2" s="232"/>
      <c r="L2" s="232"/>
      <c r="M2" s="232"/>
      <c r="N2" s="244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192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278</v>
      </c>
      <c r="D4" s="16">
        <f>'[1]28'!D51</f>
        <v>247</v>
      </c>
      <c r="E4" s="16">
        <f>'[1]28'!E51</f>
        <v>17239</v>
      </c>
      <c r="F4" s="89">
        <f>'[1]28'!F51</f>
        <v>216.94200000000001</v>
      </c>
      <c r="G4" s="89">
        <f>'[1]28'!G51</f>
        <v>0</v>
      </c>
      <c r="H4" s="89">
        <f>'[1]28'!H51</f>
        <v>-13664.470000000088</v>
      </c>
      <c r="I4" s="89">
        <f>'[1]28'!I51</f>
        <v>38860.614999999998</v>
      </c>
      <c r="J4" s="89">
        <f>'[1]28'!J51</f>
        <v>612.14999999999725</v>
      </c>
      <c r="K4" s="89">
        <f>'[1]28'!K51</f>
        <v>1</v>
      </c>
      <c r="L4" s="9">
        <f>'[1]28'!L51</f>
        <v>4.5000000000145519</v>
      </c>
      <c r="M4" s="110">
        <f>'[1]28'!M51</f>
        <v>69917</v>
      </c>
      <c r="N4" s="89">
        <f>'[1]28'!N51</f>
        <v>0</v>
      </c>
      <c r="O4" s="16">
        <f>'[1]28'!O51</f>
        <v>15431</v>
      </c>
      <c r="P4" s="89">
        <f>'[1]28'!P51</f>
        <v>232560.1899999998</v>
      </c>
      <c r="Q4" s="89">
        <f>'[1]28'!Q51</f>
        <v>0</v>
      </c>
      <c r="R4" s="16">
        <f>'[1]28'!R51</f>
        <v>3930</v>
      </c>
      <c r="S4" s="89">
        <f>'[1]28'!S51</f>
        <v>33.930000000007567</v>
      </c>
      <c r="T4" s="89">
        <f>'[1]28'!T51</f>
        <v>0</v>
      </c>
      <c r="U4" s="89">
        <f>'[1]28'!U51</f>
        <v>350000</v>
      </c>
      <c r="V4" s="89">
        <f>'[1]28'!V51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279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25"/>
      <c r="O5" s="26"/>
      <c r="P5" s="23"/>
      <c r="Q5" s="27">
        <v>141000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13" si="0">C5+1</f>
        <v>280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25"/>
      <c r="O6" s="26"/>
      <c r="P6" s="23"/>
      <c r="Q6" s="27"/>
      <c r="R6" s="26"/>
      <c r="S6" s="23"/>
      <c r="T6" s="27">
        <v>29000</v>
      </c>
      <c r="U6" s="28"/>
      <c r="V6" s="27"/>
    </row>
    <row r="7" spans="1:22" x14ac:dyDescent="0.25">
      <c r="A7" s="19"/>
      <c r="B7" s="19" t="s">
        <v>32</v>
      </c>
      <c r="C7" s="6">
        <f t="shared" si="0"/>
        <v>281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25"/>
      <c r="O7" s="26">
        <v>6848</v>
      </c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 t="s">
        <v>34</v>
      </c>
      <c r="C8" s="6">
        <f t="shared" si="0"/>
        <v>282</v>
      </c>
      <c r="D8" s="20"/>
      <c r="E8" s="21"/>
      <c r="F8" s="22"/>
      <c r="G8" s="22"/>
      <c r="H8" s="23"/>
      <c r="I8" s="23"/>
      <c r="J8" s="23"/>
      <c r="K8" s="23"/>
      <c r="L8" s="24"/>
      <c r="M8" s="111"/>
      <c r="N8" s="25"/>
      <c r="O8" s="26"/>
      <c r="P8" s="23"/>
      <c r="Q8" s="27"/>
      <c r="R8" s="26">
        <v>1185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283</v>
      </c>
      <c r="D9" s="20"/>
      <c r="E9" s="21"/>
      <c r="F9" s="22"/>
      <c r="G9" s="22"/>
      <c r="H9" s="23"/>
      <c r="I9" s="23"/>
      <c r="J9" s="23"/>
      <c r="K9" s="23"/>
      <c r="L9" s="24"/>
      <c r="M9" s="111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284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285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286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287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 t="s">
        <v>254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32</v>
      </c>
      <c r="C15" s="6">
        <f>C13+1</f>
        <v>288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 t="s">
        <v>34</v>
      </c>
      <c r="C16" s="6">
        <f>C15+1</f>
        <v>289</v>
      </c>
      <c r="D16" s="29"/>
      <c r="E16" s="30"/>
      <c r="F16" s="31"/>
      <c r="G16" s="31"/>
      <c r="H16" s="32"/>
      <c r="I16" s="32"/>
      <c r="J16" s="32"/>
      <c r="K16" s="32"/>
      <c r="L16" s="33"/>
      <c r="M16" s="11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5"/>
      <c r="B17" s="206"/>
      <c r="C17" s="6"/>
      <c r="D17" s="38">
        <f t="shared" ref="D17:V17" si="1">SUM(D4:D16)</f>
        <v>247</v>
      </c>
      <c r="E17" s="39">
        <f t="shared" si="1"/>
        <v>17239</v>
      </c>
      <c r="F17" s="40">
        <f t="shared" si="1"/>
        <v>216.94200000000001</v>
      </c>
      <c r="G17" s="40">
        <f t="shared" si="1"/>
        <v>0</v>
      </c>
      <c r="H17" s="40">
        <f t="shared" si="1"/>
        <v>-13664.470000000088</v>
      </c>
      <c r="I17" s="40">
        <f t="shared" si="1"/>
        <v>38860.614999999998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96">
        <f t="shared" si="1"/>
        <v>69917</v>
      </c>
      <c r="N17" s="43">
        <f t="shared" si="1"/>
        <v>0</v>
      </c>
      <c r="O17" s="39">
        <f t="shared" si="1"/>
        <v>22279</v>
      </c>
      <c r="P17" s="40">
        <f t="shared" si="1"/>
        <v>232560.1899999998</v>
      </c>
      <c r="Q17" s="40">
        <f t="shared" si="1"/>
        <v>141000</v>
      </c>
      <c r="R17" s="39">
        <f t="shared" si="1"/>
        <v>5115</v>
      </c>
      <c r="S17" s="40">
        <f t="shared" si="1"/>
        <v>33.930000000007567</v>
      </c>
      <c r="T17" s="40">
        <f t="shared" si="1"/>
        <v>29000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119</v>
      </c>
      <c r="D18" s="46"/>
      <c r="E18" s="47"/>
      <c r="F18" s="48"/>
      <c r="G18" s="48"/>
      <c r="H18" s="48"/>
      <c r="I18" s="48"/>
      <c r="J18" s="48"/>
      <c r="K18" s="48"/>
      <c r="L18" s="49"/>
      <c r="M18" s="113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37</v>
      </c>
      <c r="B19" s="19" t="s">
        <v>22</v>
      </c>
      <c r="C19" s="45">
        <f>C18+1</f>
        <v>120</v>
      </c>
      <c r="D19" s="20"/>
      <c r="E19" s="21"/>
      <c r="F19" s="22"/>
      <c r="G19" s="22"/>
      <c r="H19" s="23"/>
      <c r="I19" s="23"/>
      <c r="J19" s="23"/>
      <c r="K19" s="23"/>
      <c r="L19" s="24"/>
      <c r="M19" s="111"/>
      <c r="N19" s="25"/>
      <c r="O19" s="26"/>
      <c r="P19" s="23">
        <v>141000</v>
      </c>
      <c r="Q19" s="27">
        <v>-141000</v>
      </c>
      <c r="R19" s="26"/>
      <c r="S19" s="23"/>
      <c r="T19" s="27"/>
      <c r="U19" s="28"/>
      <c r="V19" s="27"/>
    </row>
    <row r="20" spans="1:22" x14ac:dyDescent="0.25">
      <c r="A20" s="18" t="s">
        <v>40</v>
      </c>
      <c r="B20" s="19" t="s">
        <v>25</v>
      </c>
      <c r="C20" s="45">
        <f t="shared" ref="C20:C28" si="2">C19+1</f>
        <v>121</v>
      </c>
      <c r="D20" s="20"/>
      <c r="E20" s="21"/>
      <c r="F20" s="22"/>
      <c r="G20" s="22"/>
      <c r="H20" s="23"/>
      <c r="I20" s="23"/>
      <c r="J20" s="23"/>
      <c r="K20" s="23"/>
      <c r="L20" s="24"/>
      <c r="M20" s="111"/>
      <c r="N20" s="25"/>
      <c r="O20" s="26"/>
      <c r="P20" s="23"/>
      <c r="Q20" s="27"/>
      <c r="R20" s="26"/>
      <c r="S20" s="23">
        <v>29000</v>
      </c>
      <c r="T20" s="27">
        <v>-29000</v>
      </c>
      <c r="U20" s="28"/>
      <c r="V20" s="27"/>
    </row>
    <row r="21" spans="1:22" x14ac:dyDescent="0.25">
      <c r="A21" s="18"/>
      <c r="B21" s="19" t="s">
        <v>255</v>
      </c>
      <c r="C21" s="45">
        <f t="shared" si="2"/>
        <v>122</v>
      </c>
      <c r="D21" s="20"/>
      <c r="E21" s="21"/>
      <c r="F21" s="22"/>
      <c r="G21" s="22"/>
      <c r="H21" s="23"/>
      <c r="I21" s="23"/>
      <c r="J21" s="23"/>
      <c r="K21" s="23"/>
      <c r="L21" s="24">
        <v>40000</v>
      </c>
      <c r="M21" s="111"/>
      <c r="N21" s="25"/>
      <c r="O21" s="26"/>
      <c r="P21" s="23">
        <v>-50000</v>
      </c>
      <c r="Q21" s="27"/>
      <c r="R21" s="26"/>
      <c r="S21" s="23"/>
      <c r="T21" s="27"/>
      <c r="U21" s="28"/>
      <c r="V21" s="27">
        <v>10000</v>
      </c>
    </row>
    <row r="22" spans="1:22" x14ac:dyDescent="0.25">
      <c r="A22" s="18"/>
      <c r="B22" s="19" t="s">
        <v>256</v>
      </c>
      <c r="C22" s="45">
        <f t="shared" si="2"/>
        <v>123</v>
      </c>
      <c r="D22" s="20"/>
      <c r="E22" s="21"/>
      <c r="F22" s="22"/>
      <c r="G22" s="22"/>
      <c r="H22" s="23">
        <v>-15000</v>
      </c>
      <c r="I22" s="23"/>
      <c r="J22" s="23"/>
      <c r="K22" s="23"/>
      <c r="L22" s="24"/>
      <c r="M22" s="111"/>
      <c r="N22" s="25"/>
      <c r="O22" s="26"/>
      <c r="P22" s="23"/>
      <c r="Q22" s="27"/>
      <c r="R22" s="26"/>
      <c r="S22" s="23"/>
      <c r="T22" s="27"/>
      <c r="U22" s="28">
        <v>15000</v>
      </c>
      <c r="V22" s="27"/>
    </row>
    <row r="23" spans="1:22" x14ac:dyDescent="0.25">
      <c r="A23" s="18" t="s">
        <v>257</v>
      </c>
      <c r="B23" s="19" t="s">
        <v>56</v>
      </c>
      <c r="C23" s="45">
        <f t="shared" si="2"/>
        <v>124</v>
      </c>
      <c r="D23" s="20"/>
      <c r="E23" s="21"/>
      <c r="F23" s="22"/>
      <c r="G23" s="22"/>
      <c r="H23" s="23">
        <v>120000</v>
      </c>
      <c r="I23" s="23"/>
      <c r="J23" s="23"/>
      <c r="K23" s="23"/>
      <c r="L23" s="24"/>
      <c r="M23" s="111"/>
      <c r="N23" s="25"/>
      <c r="O23" s="26"/>
      <c r="P23" s="23">
        <v>-91000</v>
      </c>
      <c r="Q23" s="27"/>
      <c r="R23" s="26"/>
      <c r="S23" s="23">
        <v>-29000</v>
      </c>
      <c r="T23" s="27"/>
      <c r="U23" s="28"/>
      <c r="V23" s="27"/>
    </row>
    <row r="24" spans="1:22" x14ac:dyDescent="0.25">
      <c r="A24" s="18" t="s">
        <v>41</v>
      </c>
      <c r="B24" s="19" t="s">
        <v>56</v>
      </c>
      <c r="C24" s="45">
        <f t="shared" si="2"/>
        <v>125</v>
      </c>
      <c r="D24" s="20"/>
      <c r="E24" s="21">
        <v>-29000</v>
      </c>
      <c r="F24" s="22"/>
      <c r="G24" s="22"/>
      <c r="H24" s="23">
        <v>29000</v>
      </c>
      <c r="I24" s="23"/>
      <c r="J24" s="23"/>
      <c r="K24" s="23"/>
      <c r="L24" s="24"/>
      <c r="M24" s="111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128</v>
      </c>
      <c r="B25" s="19" t="s">
        <v>41</v>
      </c>
      <c r="C25" s="45">
        <f t="shared" si="2"/>
        <v>126</v>
      </c>
      <c r="D25" s="20"/>
      <c r="E25" s="21">
        <v>27114</v>
      </c>
      <c r="F25" s="22"/>
      <c r="G25" s="22"/>
      <c r="H25" s="23"/>
      <c r="I25" s="23"/>
      <c r="J25" s="23"/>
      <c r="K25" s="23"/>
      <c r="L25" s="24"/>
      <c r="M25" s="111"/>
      <c r="N25" s="25"/>
      <c r="O25" s="26">
        <v>-22229</v>
      </c>
      <c r="P25" s="23"/>
      <c r="Q25" s="27"/>
      <c r="R25" s="26">
        <v>-4885</v>
      </c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127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128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129</v>
      </c>
      <c r="D28" s="29"/>
      <c r="E28" s="30"/>
      <c r="F28" s="31"/>
      <c r="G28" s="31"/>
      <c r="H28" s="32"/>
      <c r="I28" s="32"/>
      <c r="J28" s="32"/>
      <c r="K28" s="32"/>
      <c r="L28" s="33"/>
      <c r="M28" s="11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7"/>
      <c r="B29" s="208"/>
      <c r="C29" s="54"/>
      <c r="D29" s="55">
        <f>SUM(D18:D28)</f>
        <v>0</v>
      </c>
      <c r="E29" s="55">
        <f t="shared" ref="E29:V29" si="3">SUM(E18:E28)</f>
        <v>-1886</v>
      </c>
      <c r="F29" s="56">
        <f t="shared" si="3"/>
        <v>0</v>
      </c>
      <c r="G29" s="56">
        <f t="shared" si="3"/>
        <v>0</v>
      </c>
      <c r="H29" s="56">
        <f t="shared" si="3"/>
        <v>134000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40000</v>
      </c>
      <c r="M29" s="116">
        <f>SUM(M18:M28)</f>
        <v>0</v>
      </c>
      <c r="N29" s="56">
        <f t="shared" si="3"/>
        <v>0</v>
      </c>
      <c r="O29" s="55">
        <f t="shared" si="3"/>
        <v>-22229</v>
      </c>
      <c r="P29" s="56">
        <f t="shared" si="3"/>
        <v>0</v>
      </c>
      <c r="Q29" s="56">
        <f t="shared" si="3"/>
        <v>-141000</v>
      </c>
      <c r="R29" s="55">
        <f t="shared" si="3"/>
        <v>-4885</v>
      </c>
      <c r="S29" s="56">
        <f t="shared" si="3"/>
        <v>0</v>
      </c>
      <c r="T29" s="56">
        <f t="shared" si="3"/>
        <v>-29000</v>
      </c>
      <c r="U29" s="56">
        <f t="shared" si="3"/>
        <v>15000</v>
      </c>
      <c r="V29" s="56">
        <f t="shared" si="3"/>
        <v>10000</v>
      </c>
    </row>
    <row r="30" spans="1:22" x14ac:dyDescent="0.25">
      <c r="A30" s="209" t="s">
        <v>42</v>
      </c>
      <c r="B30" s="210"/>
      <c r="C30" s="59">
        <v>312</v>
      </c>
      <c r="D30" s="60"/>
      <c r="E30" s="61"/>
      <c r="F30" s="62"/>
      <c r="G30" s="62"/>
      <c r="H30" s="62"/>
      <c r="I30" s="62"/>
      <c r="J30" s="62"/>
      <c r="K30" s="62"/>
      <c r="L30" s="63"/>
      <c r="M30" s="117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45</v>
      </c>
      <c r="B31" s="69" t="s">
        <v>258</v>
      </c>
      <c r="C31" s="70">
        <f>C30+1</f>
        <v>313</v>
      </c>
      <c r="D31" s="20">
        <v>199</v>
      </c>
      <c r="E31" s="21"/>
      <c r="F31" s="22"/>
      <c r="G31" s="22"/>
      <c r="H31" s="23"/>
      <c r="I31" s="23"/>
      <c r="J31" s="23"/>
      <c r="K31" s="23"/>
      <c r="L31" s="24"/>
      <c r="M31" s="111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45</v>
      </c>
      <c r="B32" s="69" t="s">
        <v>259</v>
      </c>
      <c r="C32" s="70">
        <f t="shared" ref="C32:C45" si="4">C31+1</f>
        <v>314</v>
      </c>
      <c r="D32" s="20">
        <v>219</v>
      </c>
      <c r="E32" s="21"/>
      <c r="F32" s="22"/>
      <c r="G32" s="22"/>
      <c r="H32" s="23"/>
      <c r="I32" s="23"/>
      <c r="J32" s="23"/>
      <c r="K32" s="23"/>
      <c r="L32" s="24"/>
      <c r="M32" s="111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260</v>
      </c>
      <c r="B33" s="69" t="s">
        <v>261</v>
      </c>
      <c r="C33" s="70">
        <f t="shared" si="4"/>
        <v>315</v>
      </c>
      <c r="D33" s="20"/>
      <c r="E33" s="21"/>
      <c r="F33" s="22"/>
      <c r="G33" s="22"/>
      <c r="H33" s="23">
        <v>6600</v>
      </c>
      <c r="I33" s="23"/>
      <c r="J33" s="23"/>
      <c r="K33" s="23"/>
      <c r="L33" s="24"/>
      <c r="M33" s="111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262</v>
      </c>
      <c r="B34" s="19" t="s">
        <v>263</v>
      </c>
      <c r="C34" s="70">
        <f t="shared" si="4"/>
        <v>316</v>
      </c>
      <c r="D34" s="20"/>
      <c r="E34" s="21"/>
      <c r="F34" s="22"/>
      <c r="G34" s="22"/>
      <c r="H34" s="23"/>
      <c r="I34" s="23"/>
      <c r="J34" s="23"/>
      <c r="K34" s="23"/>
      <c r="L34" s="24">
        <v>2320</v>
      </c>
      <c r="M34" s="111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264</v>
      </c>
      <c r="B35" s="69" t="s">
        <v>265</v>
      </c>
      <c r="C35" s="70">
        <f t="shared" si="4"/>
        <v>317</v>
      </c>
      <c r="D35" s="20"/>
      <c r="E35" s="21"/>
      <c r="F35" s="22"/>
      <c r="G35" s="22"/>
      <c r="H35" s="23">
        <v>750</v>
      </c>
      <c r="I35" s="23"/>
      <c r="J35" s="23"/>
      <c r="K35" s="23"/>
      <c r="L35" s="24"/>
      <c r="M35" s="111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si="4"/>
        <v>318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47</v>
      </c>
      <c r="B37" s="69" t="s">
        <v>49</v>
      </c>
      <c r="C37" s="70">
        <f t="shared" si="4"/>
        <v>319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25"/>
      <c r="O37" s="26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266</v>
      </c>
      <c r="B38" s="69" t="s">
        <v>267</v>
      </c>
      <c r="C38" s="70">
        <f t="shared" si="4"/>
        <v>320</v>
      </c>
      <c r="D38" s="20"/>
      <c r="E38" s="21"/>
      <c r="F38" s="22"/>
      <c r="G38" s="22"/>
      <c r="H38" s="23"/>
      <c r="I38" s="23"/>
      <c r="J38" s="23"/>
      <c r="K38" s="23"/>
      <c r="L38" s="24"/>
      <c r="M38" s="111"/>
      <c r="N38" s="25"/>
      <c r="O38" s="26"/>
      <c r="P38" s="23"/>
      <c r="Q38" s="27"/>
      <c r="R38" s="26">
        <v>200</v>
      </c>
      <c r="S38" s="23"/>
      <c r="T38" s="27"/>
      <c r="U38" s="28"/>
      <c r="V38" s="27"/>
    </row>
    <row r="39" spans="1:22" x14ac:dyDescent="0.25">
      <c r="A39" s="18" t="s">
        <v>268</v>
      </c>
      <c r="B39" s="19" t="s">
        <v>269</v>
      </c>
      <c r="C39" s="70">
        <f t="shared" si="4"/>
        <v>321</v>
      </c>
      <c r="D39" s="20"/>
      <c r="E39" s="21"/>
      <c r="F39" s="22"/>
      <c r="G39" s="22"/>
      <c r="H39" s="23">
        <v>101854</v>
      </c>
      <c r="I39" s="23"/>
      <c r="J39" s="23"/>
      <c r="K39" s="23"/>
      <c r="L39" s="24"/>
      <c r="M39" s="111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270</v>
      </c>
      <c r="B40" s="19" t="s">
        <v>271</v>
      </c>
      <c r="C40" s="70">
        <f t="shared" si="4"/>
        <v>322</v>
      </c>
      <c r="D40" s="20"/>
      <c r="E40" s="21"/>
      <c r="F40" s="22"/>
      <c r="G40" s="22"/>
      <c r="H40" s="23">
        <v>6325</v>
      </c>
      <c r="I40" s="23"/>
      <c r="J40" s="23"/>
      <c r="K40" s="23"/>
      <c r="L40" s="24"/>
      <c r="M40" s="111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323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4"/>
        <v>324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4"/>
        <v>325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4"/>
        <v>326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4"/>
        <v>327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1"/>
      <c r="B46" s="72"/>
      <c r="C46" s="70"/>
      <c r="D46" s="73">
        <f t="shared" ref="D46:V46" si="5">SUM(D30:D45)</f>
        <v>418</v>
      </c>
      <c r="E46" s="73">
        <f t="shared" si="5"/>
        <v>0</v>
      </c>
      <c r="F46" s="74">
        <f t="shared" si="5"/>
        <v>0</v>
      </c>
      <c r="G46" s="74">
        <f t="shared" si="5"/>
        <v>0</v>
      </c>
      <c r="H46" s="74">
        <f t="shared" si="5"/>
        <v>115529</v>
      </c>
      <c r="I46" s="74">
        <f t="shared" si="5"/>
        <v>0</v>
      </c>
      <c r="J46" s="74">
        <f t="shared" si="5"/>
        <v>0</v>
      </c>
      <c r="K46" s="74">
        <f t="shared" si="5"/>
        <v>0</v>
      </c>
      <c r="L46" s="75">
        <f t="shared" si="5"/>
        <v>2320</v>
      </c>
      <c r="M46" s="121">
        <f>SUM(M30:M45)</f>
        <v>0</v>
      </c>
      <c r="N46" s="74">
        <f t="shared" si="5"/>
        <v>0</v>
      </c>
      <c r="O46" s="73">
        <f t="shared" si="5"/>
        <v>50</v>
      </c>
      <c r="P46" s="74">
        <f t="shared" si="5"/>
        <v>0</v>
      </c>
      <c r="Q46" s="74">
        <f t="shared" si="5"/>
        <v>0</v>
      </c>
      <c r="R46" s="73">
        <f t="shared" si="5"/>
        <v>230</v>
      </c>
      <c r="S46" s="74">
        <f t="shared" si="5"/>
        <v>0</v>
      </c>
      <c r="T46" s="74">
        <f t="shared" si="5"/>
        <v>0</v>
      </c>
      <c r="U46" s="74">
        <f t="shared" si="5"/>
        <v>0</v>
      </c>
      <c r="V46" s="74">
        <f t="shared" si="5"/>
        <v>0</v>
      </c>
    </row>
    <row r="47" spans="1:22" ht="15.75" thickBot="1" x14ac:dyDescent="0.3">
      <c r="A47" s="77" t="s">
        <v>50</v>
      </c>
      <c r="B47" s="190">
        <f>D47+E47+F47*5+G47*3.5+O47+R47</f>
        <v>16266.71</v>
      </c>
      <c r="C47" s="79" t="s">
        <v>51</v>
      </c>
      <c r="D47" s="80">
        <f t="shared" ref="D47:V47" si="6">D17+D29-D46</f>
        <v>-171</v>
      </c>
      <c r="E47" s="80">
        <f t="shared" si="6"/>
        <v>15353</v>
      </c>
      <c r="F47" s="81">
        <f t="shared" si="6"/>
        <v>216.94200000000001</v>
      </c>
      <c r="G47" s="81">
        <f t="shared" si="6"/>
        <v>0</v>
      </c>
      <c r="H47" s="81">
        <f t="shared" si="6"/>
        <v>4806.5299999999115</v>
      </c>
      <c r="I47" s="81">
        <f t="shared" si="6"/>
        <v>38860.614999999998</v>
      </c>
      <c r="J47" s="81">
        <f t="shared" si="6"/>
        <v>612.14999999999725</v>
      </c>
      <c r="K47" s="81">
        <f t="shared" si="6"/>
        <v>1</v>
      </c>
      <c r="L47" s="82">
        <f t="shared" si="6"/>
        <v>37684.500000000015</v>
      </c>
      <c r="M47" s="122">
        <f>M17+M29-M46</f>
        <v>69917</v>
      </c>
      <c r="N47" s="81">
        <f t="shared" si="6"/>
        <v>0</v>
      </c>
      <c r="O47" s="80">
        <f t="shared" si="6"/>
        <v>0</v>
      </c>
      <c r="P47" s="81">
        <f t="shared" si="6"/>
        <v>232560.1899999998</v>
      </c>
      <c r="Q47" s="81">
        <f t="shared" si="6"/>
        <v>0</v>
      </c>
      <c r="R47" s="80">
        <f t="shared" si="6"/>
        <v>0</v>
      </c>
      <c r="S47" s="81">
        <f t="shared" si="6"/>
        <v>33.930000000007567</v>
      </c>
      <c r="T47" s="81">
        <f t="shared" si="6"/>
        <v>0</v>
      </c>
      <c r="U47" s="81">
        <f t="shared" si="6"/>
        <v>365000</v>
      </c>
      <c r="V47" s="81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A0061-4240-41DB-B949-C7A0787D4C84}">
  <dimension ref="A1:V55"/>
  <sheetViews>
    <sheetView rightToLeft="1" tabSelected="1" topLeftCell="A13" workbookViewId="0">
      <selection activeCell="C14" sqref="C14"/>
    </sheetView>
  </sheetViews>
  <sheetFormatPr defaultRowHeight="15" x14ac:dyDescent="0.25"/>
  <cols>
    <col min="1" max="1" width="26.28515625" customWidth="1"/>
    <col min="2" max="2" width="35.425781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7" max="17" width="9.4257812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30</v>
      </c>
      <c r="B1" s="2">
        <f>'[1]1'!B1</f>
        <v>3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91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192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192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282</v>
      </c>
      <c r="D4" s="16">
        <f>'[1]29'!D47</f>
        <v>-171</v>
      </c>
      <c r="E4" s="16">
        <f>'[1]29'!E47</f>
        <v>15353</v>
      </c>
      <c r="F4" s="89">
        <f>'[1]29'!F47</f>
        <v>216.94200000000001</v>
      </c>
      <c r="G4" s="89">
        <f>'[1]29'!G47</f>
        <v>0</v>
      </c>
      <c r="H4" s="89">
        <f>'[1]29'!H47</f>
        <v>4806.5299999999115</v>
      </c>
      <c r="I4" s="89">
        <f>'[1]29'!I47</f>
        <v>38860.614999999998</v>
      </c>
      <c r="J4" s="89">
        <f>'[1]29'!J47</f>
        <v>612.14999999999725</v>
      </c>
      <c r="K4" s="89">
        <f>'[1]29'!K47</f>
        <v>1</v>
      </c>
      <c r="L4" s="9">
        <f>'[1]29'!L47</f>
        <v>37684.500000000015</v>
      </c>
      <c r="M4" s="110">
        <f>'[1]29'!M47</f>
        <v>69917</v>
      </c>
      <c r="N4" s="89">
        <f>'[1]29'!N47</f>
        <v>0</v>
      </c>
      <c r="O4" s="16">
        <f>'[1]29'!O47</f>
        <v>0</v>
      </c>
      <c r="P4" s="89">
        <f>'[1]29'!P47</f>
        <v>232560.1899999998</v>
      </c>
      <c r="Q4" s="89">
        <f>'[1]29'!Q47</f>
        <v>0</v>
      </c>
      <c r="R4" s="16">
        <f>'[1]29'!R47</f>
        <v>0</v>
      </c>
      <c r="S4" s="89">
        <f>'[1]29'!S47</f>
        <v>33.930000000007567</v>
      </c>
      <c r="T4" s="89">
        <f>'[1]29'!T47</f>
        <v>0</v>
      </c>
      <c r="U4" s="89">
        <f>'[1]29'!U47</f>
        <v>365000</v>
      </c>
      <c r="V4" s="89">
        <f>'[1]29'!V47</f>
        <v>24738.360000000022</v>
      </c>
    </row>
    <row r="5" spans="1:22" x14ac:dyDescent="0.25">
      <c r="A5" s="18"/>
      <c r="B5" s="19" t="s">
        <v>32</v>
      </c>
      <c r="C5" s="6">
        <f>C4+1</f>
        <v>283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25"/>
      <c r="O5" s="26">
        <v>2268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1" si="0">C5+1</f>
        <v>284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25"/>
      <c r="O6" s="26"/>
      <c r="P6" s="23"/>
      <c r="Q6" s="27"/>
      <c r="R6" s="26">
        <v>630</v>
      </c>
      <c r="S6" s="23"/>
      <c r="T6" s="27"/>
      <c r="U6" s="28"/>
      <c r="V6" s="27"/>
    </row>
    <row r="7" spans="1:22" x14ac:dyDescent="0.25">
      <c r="A7" s="18" t="s">
        <v>272</v>
      </c>
      <c r="B7" s="19" t="s">
        <v>133</v>
      </c>
      <c r="C7" s="6">
        <f t="shared" si="0"/>
        <v>285</v>
      </c>
      <c r="D7" s="20"/>
      <c r="E7" s="21">
        <v>950</v>
      </c>
      <c r="F7" s="22"/>
      <c r="G7" s="22"/>
      <c r="H7" s="23"/>
      <c r="I7" s="23"/>
      <c r="J7" s="23"/>
      <c r="K7" s="23"/>
      <c r="L7" s="24"/>
      <c r="M7" s="111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272</v>
      </c>
      <c r="B8" s="19" t="s">
        <v>138</v>
      </c>
      <c r="C8" s="6">
        <f t="shared" si="0"/>
        <v>286</v>
      </c>
      <c r="D8" s="20"/>
      <c r="E8" s="21">
        <v>1070</v>
      </c>
      <c r="F8" s="22"/>
      <c r="G8" s="22"/>
      <c r="H8" s="23"/>
      <c r="I8" s="23"/>
      <c r="J8" s="23"/>
      <c r="K8" s="23"/>
      <c r="L8" s="24"/>
      <c r="M8" s="111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189</v>
      </c>
      <c r="B9" s="19" t="s">
        <v>273</v>
      </c>
      <c r="C9" s="6">
        <f t="shared" si="0"/>
        <v>287</v>
      </c>
      <c r="D9" s="20"/>
      <c r="E9" s="21">
        <v>1538</v>
      </c>
      <c r="F9" s="22"/>
      <c r="G9" s="22"/>
      <c r="H9" s="23"/>
      <c r="I9" s="23"/>
      <c r="J9" s="23"/>
      <c r="K9" s="23"/>
      <c r="L9" s="24"/>
      <c r="M9" s="111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288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289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290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291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292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293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294</v>
      </c>
      <c r="D16" s="20"/>
      <c r="E16" s="21"/>
      <c r="F16" s="22"/>
      <c r="G16" s="22"/>
      <c r="H16" s="23"/>
      <c r="I16" s="23"/>
      <c r="J16" s="23"/>
      <c r="K16" s="23"/>
      <c r="L16" s="24"/>
      <c r="M16" s="111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295</v>
      </c>
      <c r="D17" s="20"/>
      <c r="E17" s="21"/>
      <c r="F17" s="22"/>
      <c r="G17" s="22"/>
      <c r="H17" s="23"/>
      <c r="I17" s="23"/>
      <c r="J17" s="23"/>
      <c r="K17" s="23"/>
      <c r="L17" s="24"/>
      <c r="M17" s="111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296</v>
      </c>
      <c r="D18" s="29"/>
      <c r="E18" s="30"/>
      <c r="F18" s="31"/>
      <c r="G18" s="31"/>
      <c r="H18" s="32"/>
      <c r="I18" s="32"/>
      <c r="J18" s="32"/>
      <c r="K18" s="32"/>
      <c r="L18" s="33"/>
      <c r="M18" s="112"/>
      <c r="N18" s="34"/>
      <c r="O18" s="35"/>
      <c r="P18" s="32"/>
      <c r="Q18" s="36"/>
      <c r="R18" s="35"/>
      <c r="S18" s="32"/>
      <c r="T18" s="36"/>
      <c r="U18" s="37"/>
      <c r="V18" s="36"/>
    </row>
    <row r="19" spans="1:22" x14ac:dyDescent="0.25">
      <c r="A19" s="18"/>
      <c r="B19" s="19" t="s">
        <v>32</v>
      </c>
      <c r="C19" s="6">
        <f t="shared" si="0"/>
        <v>297</v>
      </c>
      <c r="D19" s="29"/>
      <c r="E19" s="30"/>
      <c r="F19" s="31"/>
      <c r="G19" s="31"/>
      <c r="H19" s="32"/>
      <c r="I19" s="32"/>
      <c r="J19" s="32"/>
      <c r="K19" s="32"/>
      <c r="L19" s="33"/>
      <c r="M19" s="112"/>
      <c r="N19" s="34"/>
      <c r="O19" s="35"/>
      <c r="P19" s="32"/>
      <c r="Q19" s="36"/>
      <c r="R19" s="35"/>
      <c r="S19" s="32"/>
      <c r="T19" s="36"/>
      <c r="U19" s="37"/>
      <c r="V19" s="36"/>
    </row>
    <row r="20" spans="1:22" x14ac:dyDescent="0.25">
      <c r="A20" s="18"/>
      <c r="B20" s="19" t="s">
        <v>34</v>
      </c>
      <c r="C20" s="6">
        <f t="shared" si="0"/>
        <v>298</v>
      </c>
      <c r="D20" s="29"/>
      <c r="E20" s="30"/>
      <c r="F20" s="31"/>
      <c r="G20" s="31"/>
      <c r="H20" s="32"/>
      <c r="I20" s="32"/>
      <c r="J20" s="32"/>
      <c r="K20" s="32"/>
      <c r="L20" s="33"/>
      <c r="M20" s="112"/>
      <c r="N20" s="34"/>
      <c r="O20" s="35"/>
      <c r="P20" s="32"/>
      <c r="Q20" s="36"/>
      <c r="R20" s="35"/>
      <c r="S20" s="32"/>
      <c r="T20" s="36"/>
      <c r="U20" s="37"/>
      <c r="V20" s="36"/>
    </row>
    <row r="21" spans="1:22" ht="15.75" thickBot="1" x14ac:dyDescent="0.3">
      <c r="A21" s="18"/>
      <c r="B21" s="19"/>
      <c r="C21" s="6">
        <f t="shared" si="0"/>
        <v>299</v>
      </c>
      <c r="D21" s="29"/>
      <c r="E21" s="30"/>
      <c r="F21" s="31"/>
      <c r="G21" s="31"/>
      <c r="H21" s="32"/>
      <c r="I21" s="32"/>
      <c r="J21" s="32"/>
      <c r="K21" s="32"/>
      <c r="L21" s="33"/>
      <c r="M21" s="112"/>
      <c r="N21" s="34"/>
      <c r="O21" s="35"/>
      <c r="P21" s="32"/>
      <c r="Q21" s="36"/>
      <c r="R21" s="35"/>
      <c r="S21" s="32"/>
      <c r="T21" s="36"/>
      <c r="U21" s="37"/>
      <c r="V21" s="36"/>
    </row>
    <row r="22" spans="1:22" ht="15.75" thickBot="1" x14ac:dyDescent="0.3">
      <c r="A22" s="205"/>
      <c r="B22" s="206"/>
      <c r="C22" s="6"/>
      <c r="D22" s="38">
        <f t="shared" ref="D22:V22" si="1">SUM(D4:D21)</f>
        <v>-171</v>
      </c>
      <c r="E22" s="39">
        <f t="shared" si="1"/>
        <v>18911</v>
      </c>
      <c r="F22" s="40">
        <f t="shared" si="1"/>
        <v>216.94200000000001</v>
      </c>
      <c r="G22" s="40">
        <f t="shared" si="1"/>
        <v>0</v>
      </c>
      <c r="H22" s="40">
        <f t="shared" si="1"/>
        <v>4806.5299999999115</v>
      </c>
      <c r="I22" s="40">
        <f t="shared" si="1"/>
        <v>38860.614999999998</v>
      </c>
      <c r="J22" s="40">
        <f t="shared" si="1"/>
        <v>612.14999999999725</v>
      </c>
      <c r="K22" s="40">
        <f t="shared" si="1"/>
        <v>1</v>
      </c>
      <c r="L22" s="41">
        <f t="shared" si="1"/>
        <v>37684.500000000015</v>
      </c>
      <c r="M22" s="96">
        <f>SUM(M4:M21)</f>
        <v>69917</v>
      </c>
      <c r="N22" s="43">
        <f t="shared" si="1"/>
        <v>0</v>
      </c>
      <c r="O22" s="39">
        <f t="shared" si="1"/>
        <v>2268</v>
      </c>
      <c r="P22" s="40">
        <f t="shared" si="1"/>
        <v>232560.1899999998</v>
      </c>
      <c r="Q22" s="40">
        <f t="shared" si="1"/>
        <v>0</v>
      </c>
      <c r="R22" s="39">
        <f t="shared" si="1"/>
        <v>630</v>
      </c>
      <c r="S22" s="40">
        <f t="shared" si="1"/>
        <v>33.930000000007567</v>
      </c>
      <c r="T22" s="40">
        <f t="shared" si="1"/>
        <v>0</v>
      </c>
      <c r="U22" s="40">
        <f t="shared" si="1"/>
        <v>365000</v>
      </c>
      <c r="V22" s="40">
        <f t="shared" si="1"/>
        <v>24738.360000000022</v>
      </c>
    </row>
    <row r="23" spans="1:22" x14ac:dyDescent="0.25">
      <c r="A23" s="44" t="s">
        <v>35</v>
      </c>
      <c r="B23" s="44" t="s">
        <v>36</v>
      </c>
      <c r="C23" s="45">
        <v>126</v>
      </c>
      <c r="D23" s="46"/>
      <c r="E23" s="47"/>
      <c r="F23" s="48"/>
      <c r="G23" s="48"/>
      <c r="H23" s="48"/>
      <c r="I23" s="48"/>
      <c r="J23" s="48"/>
      <c r="K23" s="48"/>
      <c r="L23" s="49"/>
      <c r="M23" s="113"/>
      <c r="N23" s="50"/>
      <c r="O23" s="51"/>
      <c r="P23" s="48"/>
      <c r="Q23" s="52"/>
      <c r="R23" s="51"/>
      <c r="S23" s="48"/>
      <c r="T23" s="52"/>
      <c r="U23" s="53"/>
      <c r="V23" s="52"/>
    </row>
    <row r="24" spans="1:22" x14ac:dyDescent="0.25">
      <c r="A24" s="18"/>
      <c r="B24" s="19"/>
      <c r="C24" s="45">
        <f>C23+1</f>
        <v>127</v>
      </c>
      <c r="D24" s="20"/>
      <c r="E24" s="21"/>
      <c r="F24" s="22"/>
      <c r="G24" s="22"/>
      <c r="H24" s="23"/>
      <c r="I24" s="23"/>
      <c r="J24" s="23"/>
      <c r="K24" s="23"/>
      <c r="L24" s="24"/>
      <c r="M24" s="111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ref="C25:C36" si="2">C24+1</f>
        <v>128</v>
      </c>
      <c r="D25" s="20"/>
      <c r="E25" s="21"/>
      <c r="F25" s="22"/>
      <c r="G25" s="22"/>
      <c r="H25" s="23"/>
      <c r="I25" s="23"/>
      <c r="J25" s="23"/>
      <c r="K25" s="23"/>
      <c r="L25" s="24"/>
      <c r="M25" s="111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 t="s">
        <v>274</v>
      </c>
      <c r="C26" s="45">
        <f t="shared" si="2"/>
        <v>129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130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131</v>
      </c>
      <c r="D28" s="20"/>
      <c r="E28" s="21"/>
      <c r="F28" s="22"/>
      <c r="G28" s="22"/>
      <c r="H28" s="23"/>
      <c r="I28" s="23"/>
      <c r="J28" s="23"/>
      <c r="K28" s="23"/>
      <c r="L28" s="24"/>
      <c r="M28" s="111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275</v>
      </c>
      <c r="B29" s="19"/>
      <c r="C29" s="45">
        <f t="shared" si="2"/>
        <v>132</v>
      </c>
      <c r="D29" s="20"/>
      <c r="E29" s="21"/>
      <c r="F29" s="22"/>
      <c r="G29" s="22"/>
      <c r="H29" s="23"/>
      <c r="I29" s="23"/>
      <c r="J29" s="23"/>
      <c r="K29" s="23"/>
      <c r="L29" s="24"/>
      <c r="M29" s="111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24</v>
      </c>
      <c r="B30" s="19" t="s">
        <v>41</v>
      </c>
      <c r="C30" s="45">
        <f t="shared" si="2"/>
        <v>133</v>
      </c>
      <c r="D30" s="20"/>
      <c r="E30" s="21"/>
      <c r="F30" s="22"/>
      <c r="G30" s="22"/>
      <c r="H30" s="23"/>
      <c r="I30" s="23"/>
      <c r="J30" s="23"/>
      <c r="K30" s="23"/>
      <c r="L30" s="24"/>
      <c r="M30" s="111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134</v>
      </c>
      <c r="D31" s="20"/>
      <c r="E31" s="21"/>
      <c r="F31" s="22"/>
      <c r="G31" s="22"/>
      <c r="H31" s="23"/>
      <c r="I31" s="23"/>
      <c r="J31" s="23"/>
      <c r="K31" s="23"/>
      <c r="L31" s="24"/>
      <c r="M31" s="111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00" t="s">
        <v>41</v>
      </c>
      <c r="B32" s="101" t="s">
        <v>276</v>
      </c>
      <c r="C32" s="45">
        <f t="shared" si="2"/>
        <v>135</v>
      </c>
      <c r="D32" s="29"/>
      <c r="E32" s="30"/>
      <c r="F32" s="31"/>
      <c r="G32" s="31"/>
      <c r="H32" s="32"/>
      <c r="I32" s="32"/>
      <c r="J32" s="32"/>
      <c r="K32" s="32"/>
      <c r="L32" s="33"/>
      <c r="M32" s="112"/>
      <c r="N32" s="34"/>
      <c r="O32" s="35"/>
      <c r="P32" s="32"/>
      <c r="Q32" s="36"/>
      <c r="R32" s="35"/>
      <c r="S32" s="32"/>
      <c r="T32" s="36"/>
      <c r="U32" s="37"/>
      <c r="V32" s="36"/>
    </row>
    <row r="33" spans="1:22" x14ac:dyDescent="0.25">
      <c r="A33" s="100"/>
      <c r="B33" s="101"/>
      <c r="C33" s="45">
        <f t="shared" si="2"/>
        <v>136</v>
      </c>
      <c r="D33" s="29"/>
      <c r="E33" s="30"/>
      <c r="F33" s="31"/>
      <c r="G33" s="31"/>
      <c r="H33" s="32"/>
      <c r="I33" s="32"/>
      <c r="J33" s="32"/>
      <c r="K33" s="32"/>
      <c r="L33" s="33"/>
      <c r="M33" s="112"/>
      <c r="N33" s="34"/>
      <c r="O33" s="35"/>
      <c r="P33" s="32"/>
      <c r="Q33" s="36"/>
      <c r="R33" s="35"/>
      <c r="S33" s="32"/>
      <c r="T33" s="36"/>
      <c r="U33" s="37"/>
      <c r="V33" s="36"/>
    </row>
    <row r="34" spans="1:22" x14ac:dyDescent="0.25">
      <c r="A34" s="100"/>
      <c r="B34" s="101"/>
      <c r="C34" s="45">
        <f t="shared" si="2"/>
        <v>137</v>
      </c>
      <c r="D34" s="29"/>
      <c r="E34" s="30"/>
      <c r="F34" s="31"/>
      <c r="G34" s="31"/>
      <c r="H34" s="32"/>
      <c r="I34" s="32"/>
      <c r="J34" s="32"/>
      <c r="K34" s="32"/>
      <c r="L34" s="33"/>
      <c r="M34" s="112"/>
      <c r="N34" s="34"/>
      <c r="O34" s="35"/>
      <c r="P34" s="32"/>
      <c r="Q34" s="36"/>
      <c r="R34" s="35"/>
      <c r="S34" s="32"/>
      <c r="T34" s="36"/>
      <c r="U34" s="37"/>
      <c r="V34" s="36"/>
    </row>
    <row r="35" spans="1:22" x14ac:dyDescent="0.25">
      <c r="A35" s="100"/>
      <c r="B35" s="101"/>
      <c r="C35" s="45">
        <f t="shared" si="2"/>
        <v>138</v>
      </c>
      <c r="D35" s="29"/>
      <c r="E35" s="30"/>
      <c r="F35" s="31"/>
      <c r="G35" s="31"/>
      <c r="H35" s="32"/>
      <c r="I35" s="32"/>
      <c r="J35" s="32"/>
      <c r="K35" s="32"/>
      <c r="L35" s="33"/>
      <c r="M35" s="112"/>
      <c r="N35" s="34"/>
      <c r="O35" s="35"/>
      <c r="P35" s="32"/>
      <c r="Q35" s="36"/>
      <c r="R35" s="35"/>
      <c r="S35" s="32"/>
      <c r="T35" s="36"/>
      <c r="U35" s="37"/>
      <c r="V35" s="36"/>
    </row>
    <row r="36" spans="1:22" ht="15.75" thickBot="1" x14ac:dyDescent="0.3">
      <c r="A36" s="100"/>
      <c r="B36" s="101"/>
      <c r="C36" s="45">
        <f t="shared" si="2"/>
        <v>139</v>
      </c>
      <c r="D36" s="29"/>
      <c r="E36" s="30"/>
      <c r="F36" s="31"/>
      <c r="G36" s="31"/>
      <c r="H36" s="32"/>
      <c r="I36" s="32"/>
      <c r="J36" s="32"/>
      <c r="K36" s="32"/>
      <c r="L36" s="33"/>
      <c r="M36" s="11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7"/>
      <c r="B37" s="208"/>
      <c r="C37" s="54"/>
      <c r="D37" s="55">
        <f t="shared" ref="D37:V37" si="3">SUM(D23:D36)</f>
        <v>0</v>
      </c>
      <c r="E37" s="55">
        <f t="shared" si="3"/>
        <v>0</v>
      </c>
      <c r="F37" s="56">
        <f t="shared" si="3"/>
        <v>0</v>
      </c>
      <c r="G37" s="56">
        <f t="shared" si="3"/>
        <v>0</v>
      </c>
      <c r="H37" s="56">
        <f t="shared" si="3"/>
        <v>0</v>
      </c>
      <c r="I37" s="56">
        <f t="shared" si="3"/>
        <v>0</v>
      </c>
      <c r="J37" s="56">
        <f t="shared" si="3"/>
        <v>0</v>
      </c>
      <c r="K37" s="56">
        <f t="shared" si="3"/>
        <v>0</v>
      </c>
      <c r="L37" s="57">
        <f t="shared" si="3"/>
        <v>0</v>
      </c>
      <c r="M37" s="116">
        <f>SUM(M24:M36)</f>
        <v>0</v>
      </c>
      <c r="N37" s="56">
        <f t="shared" si="3"/>
        <v>0</v>
      </c>
      <c r="O37" s="55">
        <f t="shared" si="3"/>
        <v>0</v>
      </c>
      <c r="P37" s="56">
        <f t="shared" si="3"/>
        <v>0</v>
      </c>
      <c r="Q37" s="56">
        <f t="shared" si="3"/>
        <v>0</v>
      </c>
      <c r="R37" s="55">
        <f t="shared" si="3"/>
        <v>0</v>
      </c>
      <c r="S37" s="56">
        <f t="shared" si="3"/>
        <v>0</v>
      </c>
      <c r="T37" s="56">
        <f t="shared" si="3"/>
        <v>0</v>
      </c>
      <c r="U37" s="56">
        <f t="shared" si="3"/>
        <v>0</v>
      </c>
      <c r="V37" s="56">
        <f t="shared" si="3"/>
        <v>0</v>
      </c>
    </row>
    <row r="38" spans="1:22" x14ac:dyDescent="0.25">
      <c r="A38" s="209" t="s">
        <v>42</v>
      </c>
      <c r="B38" s="210"/>
      <c r="C38" s="59">
        <v>322</v>
      </c>
      <c r="D38" s="60"/>
      <c r="E38" s="61"/>
      <c r="F38" s="62"/>
      <c r="G38" s="62"/>
      <c r="H38" s="62"/>
      <c r="I38" s="62"/>
      <c r="J38" s="62"/>
      <c r="K38" s="62"/>
      <c r="L38" s="63"/>
      <c r="M38" s="117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323</v>
      </c>
      <c r="D39" s="20"/>
      <c r="E39" s="21"/>
      <c r="F39" s="22"/>
      <c r="G39" s="22"/>
      <c r="H39" s="23"/>
      <c r="I39" s="23"/>
      <c r="J39" s="23"/>
      <c r="K39" s="23"/>
      <c r="L39" s="24"/>
      <c r="M39" s="111"/>
      <c r="N39" s="25"/>
      <c r="O39" s="26">
        <v>50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68" t="s">
        <v>47</v>
      </c>
      <c r="B40" s="69" t="s">
        <v>49</v>
      </c>
      <c r="C40" s="70">
        <f t="shared" ref="C40:C53" si="4">C39+1</f>
        <v>324</v>
      </c>
      <c r="D40" s="20"/>
      <c r="E40" s="21"/>
      <c r="F40" s="22"/>
      <c r="G40" s="22"/>
      <c r="H40" s="23"/>
      <c r="I40" s="23"/>
      <c r="J40" s="23"/>
      <c r="K40" s="23"/>
      <c r="L40" s="24"/>
      <c r="M40" s="111"/>
      <c r="N40" s="25"/>
      <c r="O40" s="26"/>
      <c r="P40" s="23"/>
      <c r="Q40" s="27"/>
      <c r="R40" s="26">
        <v>30</v>
      </c>
      <c r="S40" s="23"/>
      <c r="T40" s="27"/>
      <c r="U40" s="28"/>
      <c r="V40" s="27"/>
    </row>
    <row r="41" spans="1:22" x14ac:dyDescent="0.25">
      <c r="A41" s="68" t="s">
        <v>277</v>
      </c>
      <c r="B41" s="69" t="s">
        <v>278</v>
      </c>
      <c r="C41" s="70">
        <f t="shared" si="4"/>
        <v>325</v>
      </c>
      <c r="D41" s="20">
        <v>160</v>
      </c>
      <c r="E41" s="21"/>
      <c r="F41" s="22"/>
      <c r="G41" s="22"/>
      <c r="H41" s="23"/>
      <c r="I41" s="23"/>
      <c r="J41" s="23"/>
      <c r="K41" s="23"/>
      <c r="L41" s="24"/>
      <c r="M41" s="11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279</v>
      </c>
      <c r="B42" s="69" t="s">
        <v>217</v>
      </c>
      <c r="C42" s="70">
        <f t="shared" si="4"/>
        <v>326</v>
      </c>
      <c r="D42" s="20">
        <v>100</v>
      </c>
      <c r="E42" s="21"/>
      <c r="F42" s="22"/>
      <c r="G42" s="22"/>
      <c r="H42" s="23"/>
      <c r="I42" s="23"/>
      <c r="J42" s="23"/>
      <c r="K42" s="23"/>
      <c r="L42" s="24"/>
      <c r="M42" s="11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280</v>
      </c>
      <c r="B43" s="69" t="s">
        <v>281</v>
      </c>
      <c r="C43" s="70">
        <f t="shared" si="4"/>
        <v>327</v>
      </c>
      <c r="D43" s="20">
        <v>200</v>
      </c>
      <c r="E43" s="21"/>
      <c r="F43" s="22"/>
      <c r="G43" s="22"/>
      <c r="H43" s="23"/>
      <c r="I43" s="23"/>
      <c r="J43" s="23"/>
      <c r="K43" s="23"/>
      <c r="L43" s="24"/>
      <c r="M43" s="11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282</v>
      </c>
      <c r="B44" s="19" t="s">
        <v>283</v>
      </c>
      <c r="C44" s="70">
        <f t="shared" si="4"/>
        <v>328</v>
      </c>
      <c r="D44" s="20">
        <v>1000</v>
      </c>
      <c r="E44" s="21"/>
      <c r="F44" s="22"/>
      <c r="G44" s="22"/>
      <c r="H44" s="23"/>
      <c r="I44" s="23"/>
      <c r="J44" s="23"/>
      <c r="K44" s="23"/>
      <c r="L44" s="24"/>
      <c r="M44" s="11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4"/>
        <v>329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4"/>
        <v>330</v>
      </c>
      <c r="D46" s="20"/>
      <c r="E46" s="21"/>
      <c r="F46" s="22"/>
      <c r="G46" s="22"/>
      <c r="H46" s="23"/>
      <c r="I46" s="23"/>
      <c r="J46" s="23"/>
      <c r="K46" s="23"/>
      <c r="L46" s="24"/>
      <c r="M46" s="111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331</v>
      </c>
      <c r="D47" s="20"/>
      <c r="E47" s="21"/>
      <c r="F47" s="22"/>
      <c r="G47" s="22"/>
      <c r="H47" s="23"/>
      <c r="I47" s="23"/>
      <c r="J47" s="23"/>
      <c r="K47" s="23"/>
      <c r="L47" s="24"/>
      <c r="M47" s="111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332</v>
      </c>
      <c r="D48" s="20"/>
      <c r="E48" s="21"/>
      <c r="F48" s="22"/>
      <c r="G48" s="22"/>
      <c r="H48" s="23"/>
      <c r="I48" s="23"/>
      <c r="J48" s="23"/>
      <c r="K48" s="23"/>
      <c r="L48" s="24"/>
      <c r="M48" s="111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69"/>
      <c r="C49" s="70">
        <f t="shared" si="4"/>
        <v>333</v>
      </c>
      <c r="D49" s="20"/>
      <c r="E49" s="21"/>
      <c r="F49" s="22"/>
      <c r="G49" s="22"/>
      <c r="H49" s="23"/>
      <c r="I49" s="23"/>
      <c r="J49" s="23"/>
      <c r="K49" s="23"/>
      <c r="L49" s="24"/>
      <c r="M49" s="111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/>
      <c r="B50" s="69"/>
      <c r="C50" s="70">
        <f t="shared" si="4"/>
        <v>334</v>
      </c>
      <c r="D50" s="20"/>
      <c r="E50" s="21"/>
      <c r="F50" s="22"/>
      <c r="G50" s="22"/>
      <c r="H50" s="23"/>
      <c r="I50" s="23"/>
      <c r="J50" s="23"/>
      <c r="K50" s="23"/>
      <c r="L50" s="24"/>
      <c r="M50" s="111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69"/>
      <c r="C51" s="70">
        <f t="shared" si="4"/>
        <v>335</v>
      </c>
      <c r="D51" s="20"/>
      <c r="E51" s="21"/>
      <c r="F51" s="22"/>
      <c r="G51" s="22"/>
      <c r="H51" s="23"/>
      <c r="I51" s="23"/>
      <c r="J51" s="23"/>
      <c r="K51" s="23"/>
      <c r="L51" s="24"/>
      <c r="M51" s="111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69"/>
      <c r="C52" s="70">
        <f t="shared" si="4"/>
        <v>336</v>
      </c>
      <c r="D52" s="20"/>
      <c r="E52" s="21"/>
      <c r="F52" s="22"/>
      <c r="G52" s="22"/>
      <c r="H52" s="23"/>
      <c r="I52" s="23"/>
      <c r="J52" s="23"/>
      <c r="K52" s="23"/>
      <c r="L52" s="24"/>
      <c r="M52" s="111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4"/>
        <v>337</v>
      </c>
      <c r="D53" s="20"/>
      <c r="E53" s="21"/>
      <c r="F53" s="22"/>
      <c r="G53" s="22"/>
      <c r="H53" s="23"/>
      <c r="I53" s="23"/>
      <c r="J53" s="23"/>
      <c r="K53" s="23"/>
      <c r="L53" s="24"/>
      <c r="M53" s="111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>SUM(D38:D53)</f>
        <v>1460</v>
      </c>
      <c r="E54" s="73">
        <f t="shared" ref="E54:V54" si="5">SUM(E38:E53)</f>
        <v>0</v>
      </c>
      <c r="F54" s="74">
        <f t="shared" si="5"/>
        <v>0</v>
      </c>
      <c r="G54" s="74">
        <f t="shared" si="5"/>
        <v>0</v>
      </c>
      <c r="H54" s="74">
        <f t="shared" si="5"/>
        <v>0</v>
      </c>
      <c r="I54" s="74">
        <f t="shared" si="5"/>
        <v>0</v>
      </c>
      <c r="J54" s="74">
        <f t="shared" si="5"/>
        <v>0</v>
      </c>
      <c r="K54" s="74">
        <f t="shared" si="5"/>
        <v>0</v>
      </c>
      <c r="L54" s="75">
        <f t="shared" si="5"/>
        <v>0</v>
      </c>
      <c r="M54" s="121">
        <f>SUM(M39:M53)</f>
        <v>0</v>
      </c>
      <c r="N54" s="74">
        <f t="shared" si="5"/>
        <v>0</v>
      </c>
      <c r="O54" s="73">
        <f t="shared" si="5"/>
        <v>50</v>
      </c>
      <c r="P54" s="74">
        <f t="shared" si="5"/>
        <v>0</v>
      </c>
      <c r="Q54" s="74">
        <f t="shared" si="5"/>
        <v>0</v>
      </c>
      <c r="R54" s="73">
        <f t="shared" si="5"/>
        <v>30</v>
      </c>
      <c r="S54" s="74">
        <f t="shared" si="5"/>
        <v>0</v>
      </c>
      <c r="T54" s="74">
        <f t="shared" si="5"/>
        <v>0</v>
      </c>
      <c r="U54" s="74">
        <f t="shared" si="5"/>
        <v>0</v>
      </c>
      <c r="V54" s="74">
        <f t="shared" si="5"/>
        <v>0</v>
      </c>
    </row>
    <row r="55" spans="1:22" ht="15.75" thickBot="1" x14ac:dyDescent="0.3">
      <c r="A55" s="77" t="s">
        <v>50</v>
      </c>
      <c r="B55" s="190">
        <f>D55+E55+F55*5+G55*3.5+O55+R55</f>
        <v>21182.71</v>
      </c>
      <c r="C55" s="79" t="s">
        <v>51</v>
      </c>
      <c r="D55" s="80">
        <f t="shared" ref="D55:V55" si="6">D22+D37-D54</f>
        <v>-1631</v>
      </c>
      <c r="E55" s="80">
        <f t="shared" si="6"/>
        <v>18911</v>
      </c>
      <c r="F55" s="81">
        <f t="shared" si="6"/>
        <v>216.94200000000001</v>
      </c>
      <c r="G55" s="81">
        <f t="shared" si="6"/>
        <v>0</v>
      </c>
      <c r="H55" s="81">
        <f t="shared" si="6"/>
        <v>4806.5299999999115</v>
      </c>
      <c r="I55" s="81">
        <f t="shared" si="6"/>
        <v>38860.614999999998</v>
      </c>
      <c r="J55" s="81">
        <f t="shared" si="6"/>
        <v>612.14999999999725</v>
      </c>
      <c r="K55" s="81">
        <f t="shared" si="6"/>
        <v>1</v>
      </c>
      <c r="L55" s="82">
        <f t="shared" si="6"/>
        <v>37684.500000000015</v>
      </c>
      <c r="M55" s="122">
        <f>M22+M37-M54</f>
        <v>69917</v>
      </c>
      <c r="N55" s="81">
        <f t="shared" si="6"/>
        <v>0</v>
      </c>
      <c r="O55" s="80">
        <f t="shared" si="6"/>
        <v>2218</v>
      </c>
      <c r="P55" s="81">
        <f t="shared" si="6"/>
        <v>232560.1899999998</v>
      </c>
      <c r="Q55" s="81">
        <f t="shared" si="6"/>
        <v>0</v>
      </c>
      <c r="R55" s="80">
        <f t="shared" si="6"/>
        <v>600</v>
      </c>
      <c r="S55" s="81">
        <f t="shared" si="6"/>
        <v>33.930000000007567</v>
      </c>
      <c r="T55" s="81">
        <f t="shared" si="6"/>
        <v>0</v>
      </c>
      <c r="U55" s="81">
        <f t="shared" si="6"/>
        <v>365000</v>
      </c>
      <c r="V55" s="81">
        <f t="shared" si="6"/>
        <v>24738.360000000022</v>
      </c>
    </row>
  </sheetData>
  <mergeCells count="12">
    <mergeCell ref="U2:V2"/>
    <mergeCell ref="A22:B22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E3835-04A4-457E-AE40-42424DAD1EBC}">
  <dimension ref="A1:V54"/>
  <sheetViews>
    <sheetView rightToLeft="1" workbookViewId="0">
      <selection sqref="A1:XFD1048576"/>
    </sheetView>
  </sheetViews>
  <sheetFormatPr defaultRowHeight="15" x14ac:dyDescent="0.25"/>
  <cols>
    <col min="1" max="1" width="26.28515625" customWidth="1"/>
    <col min="2" max="2" width="35.28515625" bestFit="1" customWidth="1"/>
    <col min="3" max="3" width="6.7109375" customWidth="1"/>
    <col min="4" max="5" width="9" style="83"/>
    <col min="6" max="6" width="9.42578125" bestFit="1" customWidth="1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7" max="17" width="9.42578125" bestFit="1" customWidth="1"/>
    <col min="18" max="18" width="9.5703125" style="83" bestFit="1" customWidth="1"/>
    <col min="19" max="19" width="9.85546875" bestFit="1" customWidth="1"/>
    <col min="20" max="20" width="9.28515625" bestFit="1" customWidth="1"/>
    <col min="21" max="21" width="9.42578125" bestFit="1" customWidth="1"/>
  </cols>
  <sheetData>
    <row r="1" spans="1:22" x14ac:dyDescent="0.25">
      <c r="A1" s="1">
        <v>31</v>
      </c>
      <c r="B1" s="2">
        <f>'[1]1'!B1</f>
        <v>3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91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192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192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287</v>
      </c>
      <c r="D4" s="16">
        <f>'[1]30'!D55</f>
        <v>-1631</v>
      </c>
      <c r="E4" s="16">
        <f>'[1]30'!E55</f>
        <v>18911</v>
      </c>
      <c r="F4" s="89">
        <f>'[1]30'!F55</f>
        <v>216.94200000000001</v>
      </c>
      <c r="G4" s="89">
        <f>'[1]30'!G55</f>
        <v>0</v>
      </c>
      <c r="H4" s="89">
        <f>'[1]30'!H55</f>
        <v>4806.5299999999115</v>
      </c>
      <c r="I4" s="89">
        <f>'[1]30'!I55</f>
        <v>38860.614999999998</v>
      </c>
      <c r="J4" s="89">
        <f>'[1]30'!J55</f>
        <v>612.14999999999725</v>
      </c>
      <c r="K4" s="89">
        <f>'[1]30'!K55</f>
        <v>1</v>
      </c>
      <c r="L4" s="9">
        <f>'[1]30'!L55</f>
        <v>37684.500000000015</v>
      </c>
      <c r="M4" s="110">
        <f>'[1]30'!M55</f>
        <v>69917</v>
      </c>
      <c r="N4" s="89">
        <f>'[1]30'!N55</f>
        <v>0</v>
      </c>
      <c r="O4" s="16">
        <f>'[1]30'!O55</f>
        <v>2218</v>
      </c>
      <c r="P4" s="89">
        <f>'[1]30'!P55</f>
        <v>232560.1899999998</v>
      </c>
      <c r="Q4" s="89">
        <f>'[1]30'!Q55</f>
        <v>0</v>
      </c>
      <c r="R4" s="16">
        <f>'[1]30'!R55</f>
        <v>600</v>
      </c>
      <c r="S4" s="89">
        <f>'[1]30'!S55</f>
        <v>33.930000000007567</v>
      </c>
      <c r="T4" s="89">
        <f>'[1]30'!T55</f>
        <v>0</v>
      </c>
      <c r="U4" s="89">
        <f>'[1]30'!U55</f>
        <v>365000</v>
      </c>
      <c r="V4" s="89">
        <f>'[1]30'!V55</f>
        <v>24738.360000000022</v>
      </c>
    </row>
    <row r="5" spans="1:22" x14ac:dyDescent="0.25">
      <c r="A5" s="18" t="s">
        <v>284</v>
      </c>
      <c r="B5" s="19" t="s">
        <v>55</v>
      </c>
      <c r="C5" s="6">
        <f>C4+1</f>
        <v>288</v>
      </c>
      <c r="D5" s="20"/>
      <c r="E5" s="21"/>
      <c r="F5" s="22">
        <v>367.45</v>
      </c>
      <c r="G5" s="22"/>
      <c r="H5" s="23"/>
      <c r="I5" s="23"/>
      <c r="J5" s="23"/>
      <c r="K5" s="23"/>
      <c r="L5" s="24"/>
      <c r="M5" s="111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272</v>
      </c>
      <c r="B6" s="19" t="s">
        <v>138</v>
      </c>
      <c r="C6" s="6">
        <f t="shared" ref="C6:C23" si="0">C5+1</f>
        <v>289</v>
      </c>
      <c r="D6" s="20"/>
      <c r="E6" s="21">
        <v>500</v>
      </c>
      <c r="F6" s="22"/>
      <c r="G6" s="22"/>
      <c r="H6" s="23"/>
      <c r="I6" s="23"/>
      <c r="J6" s="23"/>
      <c r="K6" s="23"/>
      <c r="L6" s="24"/>
      <c r="M6" s="111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290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25"/>
      <c r="O7" s="26">
        <v>3368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291</v>
      </c>
      <c r="D8" s="20"/>
      <c r="E8" s="21"/>
      <c r="F8" s="22"/>
      <c r="G8" s="22"/>
      <c r="H8" s="23"/>
      <c r="I8" s="23"/>
      <c r="J8" s="23"/>
      <c r="K8" s="23"/>
      <c r="L8" s="24"/>
      <c r="M8" s="111"/>
      <c r="N8" s="25"/>
      <c r="O8" s="26"/>
      <c r="P8" s="23"/>
      <c r="Q8" s="27"/>
      <c r="R8" s="26">
        <v>855</v>
      </c>
      <c r="S8" s="23"/>
      <c r="T8" s="27"/>
      <c r="U8" s="28"/>
      <c r="V8" s="27"/>
    </row>
    <row r="9" spans="1:22" x14ac:dyDescent="0.25">
      <c r="A9" s="18" t="s">
        <v>285</v>
      </c>
      <c r="B9" s="19" t="s">
        <v>138</v>
      </c>
      <c r="C9" s="6">
        <f t="shared" si="0"/>
        <v>292</v>
      </c>
      <c r="D9" s="20"/>
      <c r="E9" s="21">
        <v>1295</v>
      </c>
      <c r="F9" s="22"/>
      <c r="G9" s="22"/>
      <c r="H9" s="23"/>
      <c r="I9" s="23"/>
      <c r="J9" s="23"/>
      <c r="K9" s="23"/>
      <c r="L9" s="24"/>
      <c r="M9" s="111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31</v>
      </c>
      <c r="B10" s="19" t="s">
        <v>32</v>
      </c>
      <c r="C10" s="6">
        <f t="shared" si="0"/>
        <v>293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25"/>
      <c r="O10" s="26"/>
      <c r="P10" s="23"/>
      <c r="Q10" s="27">
        <v>30884.37</v>
      </c>
      <c r="R10" s="26"/>
      <c r="S10" s="23"/>
      <c r="T10" s="27"/>
      <c r="U10" s="28"/>
      <c r="V10" s="27"/>
    </row>
    <row r="11" spans="1:22" x14ac:dyDescent="0.25">
      <c r="A11" s="18" t="s">
        <v>33</v>
      </c>
      <c r="B11" s="19" t="s">
        <v>34</v>
      </c>
      <c r="C11" s="6">
        <f t="shared" si="0"/>
        <v>294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25"/>
      <c r="O11" s="26"/>
      <c r="P11" s="23"/>
      <c r="Q11" s="27"/>
      <c r="R11" s="26"/>
      <c r="S11" s="23"/>
      <c r="T11" s="27">
        <v>6590.06</v>
      </c>
      <c r="U11" s="28"/>
      <c r="V11" s="27"/>
    </row>
    <row r="12" spans="1:22" x14ac:dyDescent="0.25">
      <c r="A12" s="18"/>
      <c r="B12" s="19" t="s">
        <v>32</v>
      </c>
      <c r="C12" s="6">
        <f t="shared" si="0"/>
        <v>295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25"/>
      <c r="O12" s="26">
        <v>7450</v>
      </c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 t="s">
        <v>34</v>
      </c>
      <c r="C13" s="6">
        <f t="shared" si="0"/>
        <v>296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25"/>
      <c r="O13" s="26"/>
      <c r="P13" s="23"/>
      <c r="Q13" s="27"/>
      <c r="R13" s="26">
        <v>1230</v>
      </c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297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298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299</v>
      </c>
      <c r="D16" s="20"/>
      <c r="E16" s="21"/>
      <c r="F16" s="22"/>
      <c r="G16" s="22"/>
      <c r="H16" s="23"/>
      <c r="I16" s="23"/>
      <c r="J16" s="23"/>
      <c r="K16" s="23"/>
      <c r="L16" s="24"/>
      <c r="M16" s="111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300</v>
      </c>
      <c r="D17" s="29"/>
      <c r="E17" s="30"/>
      <c r="F17" s="31"/>
      <c r="G17" s="31"/>
      <c r="H17" s="32"/>
      <c r="I17" s="32"/>
      <c r="J17" s="32"/>
      <c r="K17" s="32"/>
      <c r="L17" s="33"/>
      <c r="M17" s="112"/>
      <c r="N17" s="34"/>
      <c r="O17" s="35"/>
      <c r="P17" s="32"/>
      <c r="Q17" s="36"/>
      <c r="R17" s="35"/>
      <c r="S17" s="32"/>
      <c r="T17" s="36"/>
      <c r="U17" s="37"/>
      <c r="V17" s="36"/>
    </row>
    <row r="18" spans="1:22" x14ac:dyDescent="0.25">
      <c r="A18" s="18"/>
      <c r="B18" s="19"/>
      <c r="C18" s="6">
        <f t="shared" si="0"/>
        <v>301</v>
      </c>
      <c r="D18" s="29"/>
      <c r="E18" s="30"/>
      <c r="F18" s="31"/>
      <c r="G18" s="31"/>
      <c r="H18" s="32"/>
      <c r="I18" s="32"/>
      <c r="J18" s="32"/>
      <c r="K18" s="32"/>
      <c r="L18" s="33"/>
      <c r="M18" s="112"/>
      <c r="N18" s="34"/>
      <c r="O18" s="35"/>
      <c r="P18" s="32"/>
      <c r="Q18" s="36"/>
      <c r="R18" s="35"/>
      <c r="S18" s="32"/>
      <c r="T18" s="36"/>
      <c r="U18" s="37"/>
      <c r="V18" s="36"/>
    </row>
    <row r="19" spans="1:22" x14ac:dyDescent="0.25">
      <c r="A19" s="18"/>
      <c r="B19" s="19"/>
      <c r="C19" s="6">
        <f t="shared" si="0"/>
        <v>302</v>
      </c>
      <c r="D19" s="29"/>
      <c r="E19" s="30"/>
      <c r="F19" s="31"/>
      <c r="G19" s="31"/>
      <c r="H19" s="32"/>
      <c r="I19" s="32"/>
      <c r="J19" s="32"/>
      <c r="K19" s="32"/>
      <c r="L19" s="33"/>
      <c r="M19" s="112"/>
      <c r="N19" s="34"/>
      <c r="O19" s="35"/>
      <c r="P19" s="32"/>
      <c r="Q19" s="36"/>
      <c r="R19" s="35"/>
      <c r="S19" s="32"/>
      <c r="T19" s="36"/>
      <c r="U19" s="37"/>
      <c r="V19" s="36"/>
    </row>
    <row r="20" spans="1:22" x14ac:dyDescent="0.25">
      <c r="A20" s="18"/>
      <c r="B20" s="19"/>
      <c r="C20" s="6">
        <f t="shared" si="0"/>
        <v>303</v>
      </c>
      <c r="D20" s="29"/>
      <c r="E20" s="30"/>
      <c r="F20" s="31"/>
      <c r="G20" s="31"/>
      <c r="H20" s="32"/>
      <c r="I20" s="32"/>
      <c r="J20" s="32"/>
      <c r="K20" s="32"/>
      <c r="L20" s="33"/>
      <c r="M20" s="112"/>
      <c r="N20" s="34"/>
      <c r="O20" s="35"/>
      <c r="P20" s="32"/>
      <c r="Q20" s="36"/>
      <c r="R20" s="35"/>
      <c r="S20" s="32"/>
      <c r="T20" s="36"/>
      <c r="U20" s="37"/>
      <c r="V20" s="36"/>
    </row>
    <row r="21" spans="1:22" x14ac:dyDescent="0.25">
      <c r="A21" s="18"/>
      <c r="B21" s="19"/>
      <c r="C21" s="6">
        <f t="shared" si="0"/>
        <v>304</v>
      </c>
      <c r="D21" s="29"/>
      <c r="E21" s="30"/>
      <c r="F21" s="31"/>
      <c r="G21" s="31"/>
      <c r="H21" s="32"/>
      <c r="I21" s="32"/>
      <c r="J21" s="32"/>
      <c r="K21" s="32"/>
      <c r="L21" s="33"/>
      <c r="M21" s="112"/>
      <c r="N21" s="34"/>
      <c r="O21" s="35"/>
      <c r="P21" s="32"/>
      <c r="Q21" s="36"/>
      <c r="R21" s="35"/>
      <c r="S21" s="32"/>
      <c r="T21" s="36"/>
      <c r="U21" s="37"/>
      <c r="V21" s="36"/>
    </row>
    <row r="22" spans="1:22" x14ac:dyDescent="0.25">
      <c r="A22" s="18"/>
      <c r="B22" s="19"/>
      <c r="C22" s="6">
        <f t="shared" si="0"/>
        <v>305</v>
      </c>
      <c r="D22" s="29"/>
      <c r="E22" s="30"/>
      <c r="F22" s="31"/>
      <c r="G22" s="31"/>
      <c r="H22" s="32"/>
      <c r="I22" s="32"/>
      <c r="J22" s="32"/>
      <c r="K22" s="32"/>
      <c r="L22" s="33"/>
      <c r="M22" s="112"/>
      <c r="N22" s="34"/>
      <c r="O22" s="35"/>
      <c r="P22" s="32"/>
      <c r="Q22" s="36"/>
      <c r="R22" s="35"/>
      <c r="S22" s="32"/>
      <c r="T22" s="36"/>
      <c r="U22" s="37"/>
      <c r="V22" s="36"/>
    </row>
    <row r="23" spans="1:22" ht="15.75" thickBot="1" x14ac:dyDescent="0.3">
      <c r="A23" s="18"/>
      <c r="B23" s="19"/>
      <c r="C23" s="6">
        <f t="shared" si="0"/>
        <v>306</v>
      </c>
      <c r="D23" s="29"/>
      <c r="E23" s="30"/>
      <c r="F23" s="31"/>
      <c r="G23" s="31"/>
      <c r="H23" s="32"/>
      <c r="I23" s="32"/>
      <c r="J23" s="32"/>
      <c r="K23" s="32"/>
      <c r="L23" s="33"/>
      <c r="M23" s="11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205"/>
      <c r="B24" s="206"/>
      <c r="C24" s="6"/>
      <c r="D24" s="38">
        <f t="shared" ref="D24:V24" si="1">SUM(D4:D23)</f>
        <v>-1631</v>
      </c>
      <c r="E24" s="39">
        <f t="shared" si="1"/>
        <v>20706</v>
      </c>
      <c r="F24" s="40">
        <f t="shared" si="1"/>
        <v>584.39200000000005</v>
      </c>
      <c r="G24" s="40">
        <f t="shared" si="1"/>
        <v>0</v>
      </c>
      <c r="H24" s="40">
        <f t="shared" si="1"/>
        <v>4806.5299999999115</v>
      </c>
      <c r="I24" s="40">
        <f t="shared" si="1"/>
        <v>38860.614999999998</v>
      </c>
      <c r="J24" s="40">
        <f t="shared" si="1"/>
        <v>612.14999999999725</v>
      </c>
      <c r="K24" s="40">
        <f t="shared" si="1"/>
        <v>1</v>
      </c>
      <c r="L24" s="41">
        <f t="shared" si="1"/>
        <v>37684.500000000015</v>
      </c>
      <c r="M24" s="96">
        <f>SUM(M4:M23)</f>
        <v>69917</v>
      </c>
      <c r="N24" s="43">
        <f t="shared" si="1"/>
        <v>0</v>
      </c>
      <c r="O24" s="39">
        <f t="shared" si="1"/>
        <v>13036</v>
      </c>
      <c r="P24" s="40">
        <f t="shared" si="1"/>
        <v>232560.1899999998</v>
      </c>
      <c r="Q24" s="40">
        <f t="shared" si="1"/>
        <v>30884.37</v>
      </c>
      <c r="R24" s="39">
        <f t="shared" si="1"/>
        <v>2685</v>
      </c>
      <c r="S24" s="40">
        <f t="shared" si="1"/>
        <v>33.930000000007567</v>
      </c>
      <c r="T24" s="40">
        <f t="shared" si="1"/>
        <v>6590.06</v>
      </c>
      <c r="U24" s="40">
        <f t="shared" si="1"/>
        <v>365000</v>
      </c>
      <c r="V24" s="40">
        <f t="shared" si="1"/>
        <v>24738.360000000022</v>
      </c>
    </row>
    <row r="25" spans="1:22" x14ac:dyDescent="0.25">
      <c r="A25" s="44" t="s">
        <v>35</v>
      </c>
      <c r="B25" s="44" t="s">
        <v>36</v>
      </c>
      <c r="C25" s="45">
        <v>126</v>
      </c>
      <c r="D25" s="46"/>
      <c r="E25" s="47"/>
      <c r="F25" s="48"/>
      <c r="G25" s="48"/>
      <c r="H25" s="48"/>
      <c r="I25" s="48"/>
      <c r="J25" s="48"/>
      <c r="K25" s="48"/>
      <c r="L25" s="49"/>
      <c r="M25" s="113"/>
      <c r="N25" s="50"/>
      <c r="O25" s="51"/>
      <c r="P25" s="48"/>
      <c r="Q25" s="52"/>
      <c r="R25" s="51"/>
      <c r="S25" s="48"/>
      <c r="T25" s="52"/>
      <c r="U25" s="53"/>
      <c r="V25" s="52"/>
    </row>
    <row r="26" spans="1:22" x14ac:dyDescent="0.25">
      <c r="A26" s="18"/>
      <c r="B26" s="19"/>
      <c r="C26" s="45">
        <f>C25+1</f>
        <v>127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41</v>
      </c>
      <c r="B27" s="19" t="s">
        <v>56</v>
      </c>
      <c r="C27" s="45">
        <f t="shared" ref="C27:C37" si="2">C26+1</f>
        <v>128</v>
      </c>
      <c r="D27" s="20"/>
      <c r="E27" s="21">
        <v>-18400</v>
      </c>
      <c r="F27" s="22"/>
      <c r="G27" s="22"/>
      <c r="H27" s="23">
        <v>18400</v>
      </c>
      <c r="I27" s="23"/>
      <c r="J27" s="23"/>
      <c r="K27" s="23"/>
      <c r="L27" s="24"/>
      <c r="M27" s="111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124</v>
      </c>
      <c r="B28" s="69" t="s">
        <v>125</v>
      </c>
      <c r="C28" s="45">
        <f t="shared" si="2"/>
        <v>129</v>
      </c>
      <c r="D28" s="20"/>
      <c r="E28" s="21"/>
      <c r="F28" s="22">
        <v>-370</v>
      </c>
      <c r="G28" s="22"/>
      <c r="H28" s="23"/>
      <c r="I28" s="23">
        <v>370</v>
      </c>
      <c r="J28" s="23"/>
      <c r="K28" s="23"/>
      <c r="L28" s="24"/>
      <c r="M28" s="111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69"/>
      <c r="B29" s="19" t="s">
        <v>286</v>
      </c>
      <c r="C29" s="45">
        <f t="shared" si="2"/>
        <v>130</v>
      </c>
      <c r="D29" s="20"/>
      <c r="E29" s="21"/>
      <c r="F29" s="22"/>
      <c r="G29" s="22"/>
      <c r="H29" s="23"/>
      <c r="I29" s="23"/>
      <c r="J29" s="23"/>
      <c r="K29" s="23"/>
      <c r="L29" s="24"/>
      <c r="M29" s="111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69"/>
      <c r="B30" s="19" t="s">
        <v>286</v>
      </c>
      <c r="C30" s="45">
        <f t="shared" si="2"/>
        <v>131</v>
      </c>
      <c r="D30" s="20"/>
      <c r="E30" s="21"/>
      <c r="F30" s="22"/>
      <c r="G30" s="22"/>
      <c r="H30" s="23"/>
      <c r="I30" s="23"/>
      <c r="J30" s="23"/>
      <c r="K30" s="23"/>
      <c r="L30" s="24"/>
      <c r="M30" s="111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 t="s">
        <v>157</v>
      </c>
      <c r="C31" s="45">
        <f t="shared" si="2"/>
        <v>132</v>
      </c>
      <c r="D31" s="20"/>
      <c r="E31" s="21">
        <v>2330</v>
      </c>
      <c r="F31" s="22"/>
      <c r="G31" s="22"/>
      <c r="H31" s="23"/>
      <c r="I31" s="23"/>
      <c r="J31" s="23"/>
      <c r="K31" s="23"/>
      <c r="L31" s="24"/>
      <c r="M31" s="111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69"/>
      <c r="B32" s="69"/>
      <c r="C32" s="45">
        <f t="shared" si="2"/>
        <v>133</v>
      </c>
      <c r="D32" s="20"/>
      <c r="E32" s="21"/>
      <c r="F32" s="22"/>
      <c r="G32" s="22"/>
      <c r="H32" s="23"/>
      <c r="I32" s="23"/>
      <c r="J32" s="23"/>
      <c r="K32" s="23"/>
      <c r="L32" s="24"/>
      <c r="M32" s="111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9" t="s">
        <v>41</v>
      </c>
      <c r="B33" s="69" t="s">
        <v>10</v>
      </c>
      <c r="C33" s="45">
        <f t="shared" si="2"/>
        <v>134</v>
      </c>
      <c r="D33" s="20">
        <v>1701</v>
      </c>
      <c r="E33" s="21">
        <v>-1701</v>
      </c>
      <c r="F33" s="22"/>
      <c r="G33" s="22"/>
      <c r="H33" s="23"/>
      <c r="I33" s="23"/>
      <c r="J33" s="23"/>
      <c r="K33" s="23"/>
      <c r="L33" s="24"/>
      <c r="M33" s="111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69"/>
      <c r="C34" s="45">
        <f t="shared" si="2"/>
        <v>135</v>
      </c>
      <c r="D34" s="20"/>
      <c r="E34" s="21"/>
      <c r="F34" s="22"/>
      <c r="G34" s="22"/>
      <c r="H34" s="23"/>
      <c r="I34" s="23"/>
      <c r="J34" s="23"/>
      <c r="K34" s="23"/>
      <c r="L34" s="24"/>
      <c r="M34" s="111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9" t="s">
        <v>224</v>
      </c>
      <c r="B35" s="19" t="s">
        <v>41</v>
      </c>
      <c r="C35" s="45">
        <f t="shared" si="2"/>
        <v>136</v>
      </c>
      <c r="D35" s="20"/>
      <c r="E35" s="21">
        <v>15721</v>
      </c>
      <c r="F35" s="22"/>
      <c r="G35" s="22"/>
      <c r="H35" s="23"/>
      <c r="I35" s="23"/>
      <c r="J35" s="23"/>
      <c r="K35" s="23"/>
      <c r="L35" s="24"/>
      <c r="M35" s="111"/>
      <c r="N35" s="25"/>
      <c r="O35" s="26">
        <v>-13036</v>
      </c>
      <c r="P35" s="23"/>
      <c r="Q35" s="27"/>
      <c r="R35" s="26">
        <v>-2685</v>
      </c>
      <c r="S35" s="23"/>
      <c r="T35" s="27"/>
      <c r="U35" s="28"/>
      <c r="V35" s="27"/>
    </row>
    <row r="36" spans="1:22" x14ac:dyDescent="0.25">
      <c r="A36" s="18"/>
      <c r="B36" s="19"/>
      <c r="C36" s="45">
        <f t="shared" si="2"/>
        <v>137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25"/>
      <c r="O36" s="26"/>
      <c r="P36" s="23"/>
      <c r="Q36" s="27"/>
      <c r="R36" s="26"/>
      <c r="S36" s="23"/>
      <c r="T36" s="27"/>
      <c r="U36" s="28"/>
      <c r="V36" s="27"/>
    </row>
    <row r="37" spans="1:22" ht="15.75" thickBot="1" x14ac:dyDescent="0.3">
      <c r="A37" s="18"/>
      <c r="B37" s="18"/>
      <c r="C37" s="45">
        <f t="shared" si="2"/>
        <v>138</v>
      </c>
      <c r="D37" s="29"/>
      <c r="E37" s="30"/>
      <c r="F37" s="31"/>
      <c r="G37" s="31"/>
      <c r="H37" s="32"/>
      <c r="I37" s="32"/>
      <c r="J37" s="32"/>
      <c r="K37" s="32"/>
      <c r="L37" s="33"/>
      <c r="M37" s="112"/>
      <c r="N37" s="34"/>
      <c r="O37" s="35"/>
      <c r="P37" s="32"/>
      <c r="Q37" s="36"/>
      <c r="R37" s="35"/>
      <c r="S37" s="32"/>
      <c r="T37" s="36"/>
      <c r="U37" s="37"/>
      <c r="V37" s="36"/>
    </row>
    <row r="38" spans="1:22" ht="15.75" thickBot="1" x14ac:dyDescent="0.3">
      <c r="A38" s="207"/>
      <c r="B38" s="208"/>
      <c r="C38" s="54"/>
      <c r="D38" s="55">
        <f>SUM(D25:D37)</f>
        <v>1701</v>
      </c>
      <c r="E38" s="55">
        <f t="shared" ref="E38:V38" si="3">SUM(E25:E37)</f>
        <v>-2050</v>
      </c>
      <c r="F38" s="56">
        <f t="shared" si="3"/>
        <v>-370</v>
      </c>
      <c r="G38" s="56">
        <f t="shared" si="3"/>
        <v>0</v>
      </c>
      <c r="H38" s="56">
        <f t="shared" si="3"/>
        <v>18400</v>
      </c>
      <c r="I38" s="56">
        <f t="shared" si="3"/>
        <v>370</v>
      </c>
      <c r="J38" s="56">
        <f t="shared" si="3"/>
        <v>0</v>
      </c>
      <c r="K38" s="56">
        <f t="shared" si="3"/>
        <v>0</v>
      </c>
      <c r="L38" s="57">
        <f t="shared" si="3"/>
        <v>0</v>
      </c>
      <c r="M38" s="116">
        <f>SUM(M25:M37)</f>
        <v>0</v>
      </c>
      <c r="N38" s="56">
        <f t="shared" si="3"/>
        <v>0</v>
      </c>
      <c r="O38" s="55">
        <f t="shared" si="3"/>
        <v>-13036</v>
      </c>
      <c r="P38" s="56">
        <f t="shared" si="3"/>
        <v>0</v>
      </c>
      <c r="Q38" s="56">
        <f t="shared" si="3"/>
        <v>0</v>
      </c>
      <c r="R38" s="55">
        <f t="shared" si="3"/>
        <v>-2685</v>
      </c>
      <c r="S38" s="56">
        <f t="shared" si="3"/>
        <v>0</v>
      </c>
      <c r="T38" s="56">
        <f t="shared" si="3"/>
        <v>0</v>
      </c>
      <c r="U38" s="56">
        <f t="shared" si="3"/>
        <v>0</v>
      </c>
      <c r="V38" s="56">
        <f t="shared" si="3"/>
        <v>0</v>
      </c>
    </row>
    <row r="39" spans="1:22" x14ac:dyDescent="0.25">
      <c r="A39" s="209" t="s">
        <v>42</v>
      </c>
      <c r="B39" s="210"/>
      <c r="C39" s="59">
        <v>228</v>
      </c>
      <c r="D39" s="60"/>
      <c r="E39" s="61"/>
      <c r="F39" s="62"/>
      <c r="G39" s="62"/>
      <c r="H39" s="62"/>
      <c r="I39" s="62"/>
      <c r="J39" s="62"/>
      <c r="K39" s="62"/>
      <c r="L39" s="63"/>
      <c r="M39" s="117"/>
      <c r="N39" s="64"/>
      <c r="O39" s="65"/>
      <c r="P39" s="62"/>
      <c r="Q39" s="66"/>
      <c r="R39" s="65"/>
      <c r="S39" s="62"/>
      <c r="T39" s="66"/>
      <c r="U39" s="67"/>
      <c r="V39" s="66"/>
    </row>
    <row r="40" spans="1:22" x14ac:dyDescent="0.25">
      <c r="A40" s="68" t="s">
        <v>45</v>
      </c>
      <c r="B40" s="69" t="s">
        <v>287</v>
      </c>
      <c r="C40" s="70">
        <f>C39+1</f>
        <v>229</v>
      </c>
      <c r="D40" s="20">
        <v>70</v>
      </c>
      <c r="E40" s="21"/>
      <c r="F40" s="22"/>
      <c r="G40" s="22"/>
      <c r="H40" s="23"/>
      <c r="I40" s="23"/>
      <c r="J40" s="23"/>
      <c r="K40" s="23"/>
      <c r="L40" s="24"/>
      <c r="M40" s="111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ref="C41:C52" si="4">C40+1</f>
        <v>230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4"/>
        <v>231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4"/>
        <v>232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68"/>
      <c r="B44" s="69"/>
      <c r="C44" s="70">
        <f t="shared" si="4"/>
        <v>233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4"/>
        <v>234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4"/>
        <v>235</v>
      </c>
      <c r="D46" s="20"/>
      <c r="E46" s="21"/>
      <c r="F46" s="22"/>
      <c r="G46" s="22"/>
      <c r="H46" s="23"/>
      <c r="I46" s="23"/>
      <c r="J46" s="23"/>
      <c r="K46" s="23"/>
      <c r="L46" s="24"/>
      <c r="M46" s="111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4"/>
        <v>236</v>
      </c>
      <c r="D47" s="20"/>
      <c r="E47" s="21"/>
      <c r="F47" s="22"/>
      <c r="G47" s="22"/>
      <c r="H47" s="23"/>
      <c r="I47" s="23"/>
      <c r="J47" s="23"/>
      <c r="K47" s="23"/>
      <c r="L47" s="24"/>
      <c r="M47" s="111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68"/>
      <c r="B48" s="69"/>
      <c r="C48" s="70">
        <f t="shared" si="4"/>
        <v>237</v>
      </c>
      <c r="D48" s="20"/>
      <c r="E48" s="21"/>
      <c r="F48" s="22"/>
      <c r="G48" s="22"/>
      <c r="H48" s="23"/>
      <c r="I48" s="23"/>
      <c r="J48" s="23"/>
      <c r="K48" s="23"/>
      <c r="L48" s="24"/>
      <c r="M48" s="111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238</v>
      </c>
      <c r="D49" s="202"/>
      <c r="E49" s="21"/>
      <c r="F49" s="22"/>
      <c r="G49" s="22"/>
      <c r="H49" s="23"/>
      <c r="I49" s="23"/>
      <c r="J49" s="23"/>
      <c r="K49" s="23"/>
      <c r="L49" s="24"/>
      <c r="M49" s="111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69"/>
      <c r="C50" s="70">
        <f t="shared" si="4"/>
        <v>239</v>
      </c>
      <c r="D50" s="20"/>
      <c r="E50" s="21"/>
      <c r="F50" s="22"/>
      <c r="G50" s="22"/>
      <c r="H50" s="23"/>
      <c r="I50" s="23"/>
      <c r="J50" s="23"/>
      <c r="K50" s="23"/>
      <c r="L50" s="24"/>
      <c r="M50" s="111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/>
      <c r="B51" s="69"/>
      <c r="C51" s="70">
        <f t="shared" si="4"/>
        <v>240</v>
      </c>
      <c r="D51" s="20"/>
      <c r="E51" s="21"/>
      <c r="F51" s="22"/>
      <c r="G51" s="22"/>
      <c r="H51" s="23"/>
      <c r="I51" s="23"/>
      <c r="J51" s="23"/>
      <c r="K51" s="23"/>
      <c r="L51" s="24"/>
      <c r="M51" s="111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68"/>
      <c r="B52" s="69"/>
      <c r="C52" s="70">
        <f t="shared" si="4"/>
        <v>241</v>
      </c>
      <c r="D52" s="20"/>
      <c r="E52" s="21"/>
      <c r="F52" s="22"/>
      <c r="G52" s="22"/>
      <c r="H52" s="23"/>
      <c r="I52" s="23"/>
      <c r="J52" s="23"/>
      <c r="K52" s="23"/>
      <c r="L52" s="24"/>
      <c r="M52" s="111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71"/>
      <c r="B53" s="72"/>
      <c r="C53" s="70"/>
      <c r="D53" s="73">
        <f>SUM(D39:D52)</f>
        <v>70</v>
      </c>
      <c r="E53" s="73">
        <f t="shared" ref="E53:V53" si="5">SUM(E39:E52)</f>
        <v>0</v>
      </c>
      <c r="F53" s="74">
        <f t="shared" si="5"/>
        <v>0</v>
      </c>
      <c r="G53" s="74">
        <f t="shared" si="5"/>
        <v>0</v>
      </c>
      <c r="H53" s="74">
        <f t="shared" si="5"/>
        <v>0</v>
      </c>
      <c r="I53" s="74">
        <f t="shared" si="5"/>
        <v>0</v>
      </c>
      <c r="J53" s="74">
        <f t="shared" si="5"/>
        <v>0</v>
      </c>
      <c r="K53" s="74">
        <f t="shared" si="5"/>
        <v>0</v>
      </c>
      <c r="L53" s="75">
        <f t="shared" si="5"/>
        <v>0</v>
      </c>
      <c r="M53" s="121">
        <f>SUM(M39:M52)</f>
        <v>0</v>
      </c>
      <c r="N53" s="74">
        <f t="shared" si="5"/>
        <v>0</v>
      </c>
      <c r="O53" s="73">
        <f t="shared" si="5"/>
        <v>0</v>
      </c>
      <c r="P53" s="74">
        <f t="shared" si="5"/>
        <v>0</v>
      </c>
      <c r="Q53" s="74">
        <f t="shared" si="5"/>
        <v>0</v>
      </c>
      <c r="R53" s="73">
        <f t="shared" si="5"/>
        <v>0</v>
      </c>
      <c r="S53" s="74">
        <f t="shared" si="5"/>
        <v>0</v>
      </c>
      <c r="T53" s="74">
        <f t="shared" si="5"/>
        <v>0</v>
      </c>
      <c r="U53" s="74">
        <f t="shared" si="5"/>
        <v>0</v>
      </c>
      <c r="V53" s="74">
        <f t="shared" si="5"/>
        <v>0</v>
      </c>
    </row>
    <row r="54" spans="1:22" ht="15.75" thickBot="1" x14ac:dyDescent="0.3">
      <c r="A54" s="77" t="s">
        <v>50</v>
      </c>
      <c r="B54" s="190">
        <f>D54+E54+F54*5+G54*3.5+O54+R54</f>
        <v>19727.96</v>
      </c>
      <c r="C54" s="79" t="s">
        <v>51</v>
      </c>
      <c r="D54" s="80">
        <f>D24+D38-D53</f>
        <v>0</v>
      </c>
      <c r="E54" s="80">
        <f t="shared" ref="E54:V54" si="6">E24+E38-E53</f>
        <v>18656</v>
      </c>
      <c r="F54" s="81">
        <f>F24+F38-F53</f>
        <v>214.39200000000005</v>
      </c>
      <c r="G54" s="81">
        <f t="shared" si="6"/>
        <v>0</v>
      </c>
      <c r="H54" s="81">
        <f t="shared" si="6"/>
        <v>23206.529999999912</v>
      </c>
      <c r="I54" s="81">
        <f t="shared" si="6"/>
        <v>39230.614999999998</v>
      </c>
      <c r="J54" s="81">
        <f t="shared" si="6"/>
        <v>612.14999999999725</v>
      </c>
      <c r="K54" s="81">
        <f t="shared" si="6"/>
        <v>1</v>
      </c>
      <c r="L54" s="82">
        <f t="shared" si="6"/>
        <v>37684.500000000015</v>
      </c>
      <c r="M54" s="122">
        <f>M24+M38-M53</f>
        <v>69917</v>
      </c>
      <c r="N54" s="81">
        <f t="shared" si="6"/>
        <v>0</v>
      </c>
      <c r="O54" s="80">
        <f t="shared" si="6"/>
        <v>0</v>
      </c>
      <c r="P54" s="81">
        <f t="shared" si="6"/>
        <v>232560.1899999998</v>
      </c>
      <c r="Q54" s="81">
        <f t="shared" si="6"/>
        <v>30884.37</v>
      </c>
      <c r="R54" s="80">
        <f t="shared" si="6"/>
        <v>0</v>
      </c>
      <c r="S54" s="81">
        <f t="shared" si="6"/>
        <v>33.930000000007567</v>
      </c>
      <c r="T54" s="81">
        <f t="shared" si="6"/>
        <v>6590.06</v>
      </c>
      <c r="U54" s="81">
        <f t="shared" si="6"/>
        <v>365000</v>
      </c>
      <c r="V54" s="81">
        <f t="shared" si="6"/>
        <v>24738.360000000022</v>
      </c>
    </row>
  </sheetData>
  <mergeCells count="12">
    <mergeCell ref="U2:V2"/>
    <mergeCell ref="A24:B24"/>
    <mergeCell ref="A38:B38"/>
    <mergeCell ref="A39:B3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2026-03-02T10:25:16Z</dcterms:created>
  <dcterms:modified xsi:type="dcterms:W3CDTF">2026-04-15T06:52:41Z</dcterms:modified>
</cp:coreProperties>
</file>