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8B63594-C149-49CD-ADA7-B58AB62B0F50}" xr6:coauthVersionLast="47" xr6:coauthVersionMax="47" xr10:uidLastSave="{00000000-0000-0000-0000-000000000000}"/>
  <bookViews>
    <workbookView xWindow="-120" yWindow="-120" windowWidth="29040" windowHeight="15720" activeTab="13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  <sheet name="15" sheetId="13" r:id="rId13"/>
    <sheet name="16" sheetId="14" r:id="rId14"/>
  </sheets>
  <externalReferences>
    <externalReference r:id="rId15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9" i="14" l="1"/>
  <c r="V48" i="14"/>
  <c r="U48" i="14"/>
  <c r="T48" i="14"/>
  <c r="S48" i="14"/>
  <c r="R48" i="14"/>
  <c r="Q48" i="14"/>
  <c r="P48" i="14"/>
  <c r="O48" i="14"/>
  <c r="N48" i="14"/>
  <c r="M48" i="14"/>
  <c r="L48" i="14"/>
  <c r="K48" i="14"/>
  <c r="J48" i="14"/>
  <c r="I48" i="14"/>
  <c r="H48" i="14"/>
  <c r="G48" i="14"/>
  <c r="F48" i="14"/>
  <c r="E48" i="14"/>
  <c r="D48" i="14"/>
  <c r="C32" i="14"/>
  <c r="C33" i="14" s="1"/>
  <c r="C34" i="14" s="1"/>
  <c r="C35" i="14" s="1"/>
  <c r="C36" i="14" s="1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31" i="14"/>
  <c r="V29" i="14"/>
  <c r="U29" i="14"/>
  <c r="T29" i="14"/>
  <c r="S29" i="14"/>
  <c r="R29" i="14"/>
  <c r="Q29" i="14"/>
  <c r="P29" i="14"/>
  <c r="O29" i="14"/>
  <c r="N29" i="14"/>
  <c r="M29" i="14"/>
  <c r="L29" i="14"/>
  <c r="K29" i="14"/>
  <c r="J29" i="14"/>
  <c r="I29" i="14"/>
  <c r="H29" i="14"/>
  <c r="G29" i="14"/>
  <c r="F29" i="14"/>
  <c r="E29" i="14"/>
  <c r="D29" i="14"/>
  <c r="C20" i="14"/>
  <c r="C21" i="14" s="1"/>
  <c r="C22" i="14" s="1"/>
  <c r="C23" i="14" s="1"/>
  <c r="C24" i="14" s="1"/>
  <c r="C25" i="14" s="1"/>
  <c r="C26" i="14" s="1"/>
  <c r="C27" i="14" s="1"/>
  <c r="C28" i="14" s="1"/>
  <c r="C19" i="14"/>
  <c r="V17" i="14"/>
  <c r="V49" i="14" s="1"/>
  <c r="R17" i="14"/>
  <c r="R49" i="14" s="1"/>
  <c r="P17" i="14"/>
  <c r="P49" i="14" s="1"/>
  <c r="M17" i="14"/>
  <c r="M49" i="14" s="1"/>
  <c r="J17" i="14"/>
  <c r="J49" i="14" s="1"/>
  <c r="I17" i="14"/>
  <c r="I49" i="14" s="1"/>
  <c r="H17" i="14"/>
  <c r="F17" i="14"/>
  <c r="F49" i="14" s="1"/>
  <c r="C5" i="14"/>
  <c r="C6" i="14" s="1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V4" i="14"/>
  <c r="U4" i="14"/>
  <c r="U17" i="14" s="1"/>
  <c r="U49" i="14" s="1"/>
  <c r="T4" i="14"/>
  <c r="T17" i="14" s="1"/>
  <c r="T49" i="14" s="1"/>
  <c r="S4" i="14"/>
  <c r="S17" i="14" s="1"/>
  <c r="S49" i="14" s="1"/>
  <c r="R4" i="14"/>
  <c r="Q4" i="14"/>
  <c r="Q17" i="14" s="1"/>
  <c r="Q49" i="14" s="1"/>
  <c r="P4" i="14"/>
  <c r="O4" i="14"/>
  <c r="O17" i="14" s="1"/>
  <c r="O49" i="14" s="1"/>
  <c r="N4" i="14"/>
  <c r="N17" i="14" s="1"/>
  <c r="N49" i="14" s="1"/>
  <c r="M4" i="14"/>
  <c r="L4" i="14"/>
  <c r="L17" i="14" s="1"/>
  <c r="L49" i="14" s="1"/>
  <c r="K4" i="14"/>
  <c r="K17" i="14" s="1"/>
  <c r="K49" i="14" s="1"/>
  <c r="J4" i="14"/>
  <c r="I4" i="14"/>
  <c r="H4" i="14"/>
  <c r="G4" i="14"/>
  <c r="G17" i="14" s="1"/>
  <c r="G49" i="14" s="1"/>
  <c r="F4" i="14"/>
  <c r="E4" i="14"/>
  <c r="E17" i="14" s="1"/>
  <c r="E49" i="14" s="1"/>
  <c r="D4" i="14"/>
  <c r="D17" i="14" s="1"/>
  <c r="D49" i="14" s="1"/>
  <c r="A2" i="14"/>
  <c r="B1" i="14"/>
  <c r="V47" i="13"/>
  <c r="U47" i="13"/>
  <c r="T47" i="13"/>
  <c r="S47" i="13"/>
  <c r="R47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D47" i="13"/>
  <c r="C39" i="13"/>
  <c r="C40" i="13" s="1"/>
  <c r="C41" i="13" s="1"/>
  <c r="C42" i="13" s="1"/>
  <c r="C43" i="13" s="1"/>
  <c r="C44" i="13" s="1"/>
  <c r="C45" i="13" s="1"/>
  <c r="C46" i="13" s="1"/>
  <c r="C38" i="13"/>
  <c r="C37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26" i="13"/>
  <c r="C27" i="13" s="1"/>
  <c r="C28" i="13" s="1"/>
  <c r="C29" i="13" s="1"/>
  <c r="C30" i="13" s="1"/>
  <c r="C31" i="13" s="1"/>
  <c r="C32" i="13" s="1"/>
  <c r="C33" i="13" s="1"/>
  <c r="C34" i="13" s="1"/>
  <c r="V24" i="13"/>
  <c r="V48" i="13" s="1"/>
  <c r="U24" i="13"/>
  <c r="U48" i="13" s="1"/>
  <c r="T24" i="13"/>
  <c r="T48" i="13" s="1"/>
  <c r="F24" i="13"/>
  <c r="F48" i="13" s="1"/>
  <c r="E24" i="13"/>
  <c r="E48" i="13" s="1"/>
  <c r="D24" i="13"/>
  <c r="D48" i="13" s="1"/>
  <c r="C5" i="13"/>
  <c r="C6" i="13" s="1"/>
  <c r="C7" i="13" s="1"/>
  <c r="C8" i="13" s="1"/>
  <c r="C9" i="13" s="1"/>
  <c r="C10" i="13" s="1"/>
  <c r="C11" i="13" s="1"/>
  <c r="C12" i="13" s="1"/>
  <c r="C13" i="13" s="1"/>
  <c r="C14" i="13" s="1"/>
  <c r="C15" i="13" s="1"/>
  <c r="C16" i="13" s="1"/>
  <c r="C17" i="13" s="1"/>
  <c r="C18" i="13" s="1"/>
  <c r="C19" i="13" s="1"/>
  <c r="C20" i="13" s="1"/>
  <c r="C21" i="13" s="1"/>
  <c r="C22" i="13" s="1"/>
  <c r="C23" i="13" s="1"/>
  <c r="V4" i="13"/>
  <c r="U4" i="13"/>
  <c r="T4" i="13"/>
  <c r="S4" i="13"/>
  <c r="S24" i="13" s="1"/>
  <c r="S48" i="13" s="1"/>
  <c r="R4" i="13"/>
  <c r="R24" i="13" s="1"/>
  <c r="R48" i="13" s="1"/>
  <c r="Q4" i="13"/>
  <c r="Q24" i="13" s="1"/>
  <c r="Q48" i="13" s="1"/>
  <c r="P4" i="13"/>
  <c r="P24" i="13" s="1"/>
  <c r="P48" i="13" s="1"/>
  <c r="O4" i="13"/>
  <c r="O24" i="13" s="1"/>
  <c r="O48" i="13" s="1"/>
  <c r="N4" i="13"/>
  <c r="N24" i="13" s="1"/>
  <c r="N48" i="13" s="1"/>
  <c r="M4" i="13"/>
  <c r="M24" i="13" s="1"/>
  <c r="M48" i="13" s="1"/>
  <c r="L4" i="13"/>
  <c r="L24" i="13" s="1"/>
  <c r="L48" i="13" s="1"/>
  <c r="K4" i="13"/>
  <c r="K24" i="13" s="1"/>
  <c r="K48" i="13" s="1"/>
  <c r="J4" i="13"/>
  <c r="J24" i="13" s="1"/>
  <c r="J48" i="13" s="1"/>
  <c r="I4" i="13"/>
  <c r="I24" i="13" s="1"/>
  <c r="I48" i="13" s="1"/>
  <c r="H4" i="13"/>
  <c r="H24" i="13" s="1"/>
  <c r="H48" i="13" s="1"/>
  <c r="G4" i="13"/>
  <c r="G24" i="13" s="1"/>
  <c r="G48" i="13" s="1"/>
  <c r="F4" i="13"/>
  <c r="E4" i="13"/>
  <c r="D4" i="13"/>
  <c r="A2" i="13"/>
  <c r="B1" i="13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H22" i="12"/>
  <c r="H57" i="12" s="1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V22" i="12" s="1"/>
  <c r="V57" i="12" s="1"/>
  <c r="U4" i="12"/>
  <c r="U22" i="12" s="1"/>
  <c r="U57" i="12" s="1"/>
  <c r="T4" i="12"/>
  <c r="T22" i="12" s="1"/>
  <c r="T57" i="12" s="1"/>
  <c r="S4" i="12"/>
  <c r="S22" i="12" s="1"/>
  <c r="S57" i="12" s="1"/>
  <c r="R4" i="12"/>
  <c r="R22" i="12" s="1"/>
  <c r="R57" i="12" s="1"/>
  <c r="Q4" i="12"/>
  <c r="Q22" i="12" s="1"/>
  <c r="Q57" i="12" s="1"/>
  <c r="P4" i="12"/>
  <c r="P22" i="12" s="1"/>
  <c r="P57" i="12" s="1"/>
  <c r="O4" i="12"/>
  <c r="O22" i="12" s="1"/>
  <c r="O57" i="12" s="1"/>
  <c r="N4" i="12"/>
  <c r="N22" i="12" s="1"/>
  <c r="N57" i="12" s="1"/>
  <c r="M4" i="12"/>
  <c r="M22" i="12" s="1"/>
  <c r="M57" i="12" s="1"/>
  <c r="L4" i="12"/>
  <c r="L22" i="12" s="1"/>
  <c r="L57" i="12" s="1"/>
  <c r="K4" i="12"/>
  <c r="K22" i="12" s="1"/>
  <c r="K57" i="12" s="1"/>
  <c r="J4" i="12"/>
  <c r="J22" i="12" s="1"/>
  <c r="J57" i="12" s="1"/>
  <c r="I4" i="12"/>
  <c r="I22" i="12" s="1"/>
  <c r="I57" i="12" s="1"/>
  <c r="H4" i="12"/>
  <c r="G4" i="12"/>
  <c r="G22" i="12" s="1"/>
  <c r="G57" i="12" s="1"/>
  <c r="F4" i="12"/>
  <c r="F22" i="12" s="1"/>
  <c r="F57" i="12" s="1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R19" i="11" s="1"/>
  <c r="R55" i="11" s="1"/>
  <c r="Q4" i="11"/>
  <c r="Q19" i="11" s="1"/>
  <c r="Q55" i="11" s="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M18" i="10" s="1"/>
  <c r="M51" i="10" s="1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V17" i="8" s="1"/>
  <c r="V53" i="8" s="1"/>
  <c r="U4" i="8"/>
  <c r="U17" i="8" s="1"/>
  <c r="U53" i="8" s="1"/>
  <c r="T4" i="8"/>
  <c r="T17" i="8" s="1"/>
  <c r="T53" i="8" s="1"/>
  <c r="S4" i="8"/>
  <c r="S17" i="8" s="1"/>
  <c r="S53" i="8" s="1"/>
  <c r="R4" i="8"/>
  <c r="R17" i="8" s="1"/>
  <c r="R53" i="8" s="1"/>
  <c r="Q4" i="8"/>
  <c r="Q17" i="8" s="1"/>
  <c r="Q53" i="8" s="1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L17" i="8" s="1"/>
  <c r="L53" i="8" s="1"/>
  <c r="K4" i="8"/>
  <c r="K17" i="8" s="1"/>
  <c r="K53" i="8" s="1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F17" i="8" s="1"/>
  <c r="F53" i="8" s="1"/>
  <c r="E4" i="8"/>
  <c r="E17" i="8" s="1"/>
  <c r="E53" i="8" s="1"/>
  <c r="D4" i="8"/>
  <c r="D17" i="8" s="1"/>
  <c r="D53" i="8" s="1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R24" i="7" s="1"/>
  <c r="R61" i="7" s="1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M20" i="6" s="1"/>
  <c r="M53" i="6" s="1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M16" i="5"/>
  <c r="M46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T16" i="5" s="1"/>
  <c r="T46" i="5" s="1"/>
  <c r="S4" i="5"/>
  <c r="S16" i="5" s="1"/>
  <c r="S46" i="5" s="1"/>
  <c r="R4" i="5"/>
  <c r="R16" i="5" s="1"/>
  <c r="R46" i="5" s="1"/>
  <c r="Q4" i="5"/>
  <c r="Q16" i="5" s="1"/>
  <c r="Q46" i="5" s="1"/>
  <c r="P4" i="5"/>
  <c r="P16" i="5" s="1"/>
  <c r="P46" i="5" s="1"/>
  <c r="O4" i="5"/>
  <c r="O16" i="5" s="1"/>
  <c r="O46" i="5" s="1"/>
  <c r="N4" i="5"/>
  <c r="N16" i="5" s="1"/>
  <c r="N46" i="5" s="1"/>
  <c r="M4" i="5"/>
  <c r="L4" i="5"/>
  <c r="L16" i="5" s="1"/>
  <c r="L46" i="5" s="1"/>
  <c r="K4" i="5"/>
  <c r="K16" i="5" s="1"/>
  <c r="K46" i="5" s="1"/>
  <c r="J4" i="5"/>
  <c r="J16" i="5" s="1"/>
  <c r="J46" i="5" s="1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D16" i="5" s="1"/>
  <c r="D46" i="5" s="1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U16" i="3" s="1"/>
  <c r="U56" i="3" s="1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G5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U17" i="1"/>
  <c r="U51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V17" i="1" s="1"/>
  <c r="V51" i="1" s="1"/>
  <c r="U4" i="1"/>
  <c r="T4" i="1"/>
  <c r="T17" i="1" s="1"/>
  <c r="T51" i="1" s="1"/>
  <c r="S4" i="1"/>
  <c r="S17" i="1" s="1"/>
  <c r="S51" i="1" s="1"/>
  <c r="R4" i="1"/>
  <c r="R17" i="1" s="1"/>
  <c r="R51" i="1" s="1"/>
  <c r="Q4" i="1"/>
  <c r="Q17" i="1" s="1"/>
  <c r="Q51" i="1" s="1"/>
  <c r="P4" i="1"/>
  <c r="P17" i="1" s="1"/>
  <c r="P51" i="1" s="1"/>
  <c r="O4" i="1"/>
  <c r="O17" i="1" s="1"/>
  <c r="O51" i="1" s="1"/>
  <c r="N4" i="1"/>
  <c r="N17" i="1" s="1"/>
  <c r="N51" i="1" s="1"/>
  <c r="M4" i="1"/>
  <c r="M17" i="1" s="1"/>
  <c r="M51" i="1" s="1"/>
  <c r="L4" i="1"/>
  <c r="L17" i="1" s="1"/>
  <c r="L51" i="1" s="1"/>
  <c r="K4" i="1"/>
  <c r="K17" i="1" s="1"/>
  <c r="K51" i="1" s="1"/>
  <c r="J4" i="1"/>
  <c r="J17" i="1" s="1"/>
  <c r="J51" i="1" s="1"/>
  <c r="I4" i="1"/>
  <c r="I17" i="1" s="1"/>
  <c r="I51" i="1" s="1"/>
  <c r="H4" i="1"/>
  <c r="H17" i="1" s="1"/>
  <c r="H51" i="1" s="1"/>
  <c r="G4" i="1"/>
  <c r="G17" i="1" s="1"/>
  <c r="F4" i="1"/>
  <c r="F17" i="1" s="1"/>
  <c r="F51" i="1" s="1"/>
  <c r="E4" i="1"/>
  <c r="E17" i="1" s="1"/>
  <c r="E51" i="1" s="1"/>
  <c r="D4" i="1"/>
  <c r="D17" i="1" s="1"/>
  <c r="D51" i="1" s="1"/>
  <c r="A2" i="1"/>
  <c r="B1" i="1"/>
  <c r="B49" i="14" l="1"/>
  <c r="B48" i="13"/>
  <c r="B46" i="5"/>
  <c r="B55" i="11"/>
  <c r="G51" i="1"/>
  <c r="B51" i="1" s="1"/>
  <c r="B55" i="2"/>
  <c r="B56" i="3"/>
  <c r="B57" i="12"/>
  <c r="B51" i="10"/>
  <c r="B46" i="9"/>
  <c r="B53" i="8"/>
  <c r="B61" i="7"/>
  <c r="B53" i="6"/>
  <c r="B54" i="4"/>
</calcChain>
</file>

<file path=xl/sharedStrings.xml><?xml version="1.0" encoding="utf-8"?>
<sst xmlns="http://schemas.openxmlformats.org/spreadsheetml/2006/main" count="979" uniqueCount="217">
  <si>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</si>
  <si>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</si>
  <si>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</si>
  <si>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</si>
  <si>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</si>
  <si>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</si>
  <si>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</si>
  <si>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</si>
  <si>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</si>
  <si>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</si>
  <si>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</si>
  <si>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</si>
  <si>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</si>
  <si>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</si>
  <si>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</si>
  <si>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</si>
  <si>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</si>
  <si>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</si>
  <si>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</si>
  <si>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</si>
  <si>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</si>
  <si>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</si>
  <si>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</si>
  <si>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</si>
  <si>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</si>
  <si>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</si>
  <si>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</si>
  <si>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</si>
  <si>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</si>
  <si>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</si>
  <si>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</si>
  <si>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</si>
  <si>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</si>
  <si>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</si>
  <si>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</si>
  <si>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</si>
  <si>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</si>
  <si>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</si>
  <si>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</si>
  <si>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</si>
  <si>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</si>
  <si>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</si>
  <si>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</si>
  <si>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</si>
  <si>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</si>
  <si>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</si>
  <si>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</si>
  <si>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</si>
  <si>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</si>
  <si>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</si>
  <si>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</si>
  <si>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</si>
  <si>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</si>
  <si>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</si>
  <si>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</si>
  <si>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</si>
  <si>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</si>
  <si>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</si>
  <si>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</si>
  <si>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</si>
  <si>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</si>
  <si>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</si>
  <si>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</si>
  <si>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</si>
  <si>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</si>
  <si>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</si>
  <si>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</si>
  <si>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</si>
  <si>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</si>
  <si>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</si>
  <si>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</si>
  <si>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</si>
  <si>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</si>
  <si>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</si>
  <si>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</si>
  <si>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</si>
  <si>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</si>
  <si>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</si>
  <si>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</si>
  <si>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</si>
  <si>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</si>
  <si>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</si>
  <si>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</si>
  <si>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</si>
  <si>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</si>
  <si>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</si>
  <si>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</si>
  <si>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</si>
  <si>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</si>
  <si>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</si>
  <si>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</si>
  <si>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</si>
  <si>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</si>
  <si>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</si>
  <si>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</si>
  <si>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</si>
  <si>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</si>
  <si>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</si>
  <si>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</si>
  <si>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</si>
  <si>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</si>
  <si>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</si>
  <si>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</si>
  <si>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</si>
  <si>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</si>
  <si>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</si>
  <si>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</si>
  <si>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</si>
  <si>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</si>
  <si>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</si>
  <si>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</si>
  <si>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</si>
  <si>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</si>
  <si>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</si>
  <si>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</si>
  <si>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</si>
  <si>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</si>
  <si>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</si>
  <si>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</si>
  <si>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</si>
  <si>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</si>
  <si>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</si>
  <si>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</si>
  <si>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</si>
  <si>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</si>
  <si>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</si>
  <si>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</si>
  <si>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</si>
  <si>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</si>
  <si>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</si>
  <si>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</si>
  <si>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</si>
  <si>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</si>
  <si>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</si>
  <si>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</si>
  <si>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</si>
  <si>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</si>
  <si>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</si>
  <si>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</si>
  <si>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</si>
  <si>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</si>
  <si>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</si>
  <si>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</si>
  <si>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</si>
  <si>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</si>
  <si>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</si>
  <si>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</si>
  <si>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</si>
  <si>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</si>
  <si>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</si>
  <si>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</si>
  <si>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</si>
  <si>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</si>
  <si>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</si>
  <si>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</si>
  <si>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</si>
  <si>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</si>
  <si>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</si>
  <si>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</si>
  <si>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</si>
  <si>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</si>
  <si>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</si>
  <si>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</si>
  <si>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</si>
  <si>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</si>
  <si>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</si>
  <si>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</si>
  <si>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</si>
  <si>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</si>
  <si>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</si>
  <si>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</si>
  <si>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</si>
  <si>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</si>
  <si>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</si>
  <si>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</si>
  <si>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</si>
  <si>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</si>
  <si>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</si>
  <si>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</si>
  <si>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</si>
  <si>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</si>
  <si>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</si>
  <si>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</si>
  <si>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</si>
  <si>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</si>
  <si>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</si>
  <si>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</si>
  <si>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</si>
  <si>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</si>
  <si>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</si>
  <si>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</si>
  <si>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</si>
  <si>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</si>
  <si>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</si>
  <si>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</si>
  <si>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</si>
  <si>
    <t>محمد سامي يوسف يحيى</t>
  </si>
  <si>
    <t>مساهمة جدار استنادي باطن عابد</t>
  </si>
  <si>
    <t>نادر حسن سعيد يعاقبة</t>
  </si>
  <si>
    <t>مؤيد مصطفى صدقي عبيد</t>
  </si>
  <si>
    <t>فصل اشتراك كهرباء</t>
  </si>
  <si>
    <t>مأمون سامي صبحي الشيخ ابر اهيم</t>
  </si>
  <si>
    <t>مساهمة طريق صبحي الشريف</t>
  </si>
  <si>
    <t>تنك مياه</t>
  </si>
  <si>
    <t>ايهاب موسى جالولي</t>
  </si>
  <si>
    <t xml:space="preserve">من جباية الكهرباء والمياه </t>
  </si>
  <si>
    <t>اجور اعمال بايجر تسوية مشروع بير المياه</t>
  </si>
  <si>
    <t>صهيب بلال مرشد مرشد</t>
  </si>
  <si>
    <t>مقابل اعمال صيانة سلف سيارة البلدية الاسوزو</t>
  </si>
  <si>
    <t>مقابل حلويات استقبال الاسير مهند المرطوان</t>
  </si>
  <si>
    <t>ابراهيم للزيوت والفلاتر</t>
  </si>
  <si>
    <t>اثمان طرمبة سيارة البلدية الاسوزو</t>
  </si>
  <si>
    <t>ياسر محمد نور ابو الشوارب</t>
  </si>
  <si>
    <t>مقابل تنقلات موظف البلدية ياسر ابو الشوارب</t>
  </si>
  <si>
    <t>احمد نزار محمد ملحم</t>
  </si>
  <si>
    <t>اجور لحام عبارة مياه واعمال لحام باب المضخة</t>
  </si>
  <si>
    <t>مقابل مراسل واذن تنظيفات في البلدية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</si>
</sst>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3" xfId="0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2" borderId="32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164" fontId="1" fillId="2" borderId="35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>
        <row r="22">
          <cell r="M22">
            <v>69917</v>
          </cell>
        </row>
        <row r="57">
          <cell r="D57">
            <v>5782</v>
          </cell>
          <cell r="E57">
            <v>6267</v>
          </cell>
          <cell r="F57">
            <v>214.39200000000005</v>
          </cell>
          <cell r="G57">
            <v>0</v>
          </cell>
          <cell r="H57">
            <v>16031.549999999912</v>
          </cell>
          <cell r="I57">
            <v>39230.614999999998</v>
          </cell>
          <cell r="J57">
            <v>453.22999999999729</v>
          </cell>
          <cell r="K57">
            <v>1</v>
          </cell>
          <cell r="L57">
            <v>25934.500000000015</v>
          </cell>
          <cell r="N57">
            <v>0</v>
          </cell>
          <cell r="O57">
            <v>8310</v>
          </cell>
          <cell r="P57">
            <v>-189280.44000000018</v>
          </cell>
          <cell r="Q57">
            <v>0</v>
          </cell>
          <cell r="R57">
            <v>1399</v>
          </cell>
          <cell r="S57">
            <v>4.4300000000052364</v>
          </cell>
          <cell r="T57">
            <v>0</v>
          </cell>
          <cell r="U57">
            <v>365000</v>
          </cell>
          <cell r="V57">
            <v>18738.360000000022</v>
          </cell>
        </row>
      </sheetData>
      <sheetData sheetId="14">
        <row r="48">
          <cell r="D48">
            <v>3632</v>
          </cell>
          <cell r="E48">
            <v>15346</v>
          </cell>
          <cell r="F48">
            <v>214.39200000000005</v>
          </cell>
          <cell r="G48">
            <v>0</v>
          </cell>
          <cell r="H48">
            <v>16031.549999999912</v>
          </cell>
          <cell r="I48">
            <v>39230.614999999998</v>
          </cell>
          <cell r="J48">
            <v>453.22999999999729</v>
          </cell>
          <cell r="K48">
            <v>1</v>
          </cell>
          <cell r="L48">
            <v>25934.500000000015</v>
          </cell>
          <cell r="M48">
            <v>69917</v>
          </cell>
          <cell r="N48">
            <v>0</v>
          </cell>
          <cell r="O48">
            <v>8000</v>
          </cell>
          <cell r="P48">
            <v>-189280.44000000018</v>
          </cell>
          <cell r="Q48">
            <v>0</v>
          </cell>
          <cell r="R48">
            <v>680</v>
          </cell>
          <cell r="S48">
            <v>4.4300000000052364</v>
          </cell>
          <cell r="T48">
            <v>0</v>
          </cell>
          <cell r="U48">
            <v>365000</v>
          </cell>
          <cell r="V48">
            <v>18738.360000000022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210" t="s">
        <v>0</v>
      </c>
      <c r="E1" s="211"/>
      <c r="F1" s="211"/>
      <c r="G1" s="211"/>
      <c r="H1" s="211"/>
      <c r="I1" s="211"/>
      <c r="J1" s="211"/>
      <c r="K1" s="211"/>
      <c r="L1" s="211"/>
      <c r="M1" s="211"/>
      <c r="N1" s="212"/>
      <c r="O1" s="206" t="s">
        <v>1</v>
      </c>
      <c r="P1" s="204"/>
      <c r="Q1" s="207"/>
      <c r="R1" s="206" t="s">
        <v>2</v>
      </c>
      <c r="S1" s="204"/>
      <c r="T1" s="207"/>
      <c r="U1" s="4" t="s">
        <v>3</v>
      </c>
      <c r="V1" s="5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8"/>
      <c r="F2" s="208"/>
      <c r="G2" s="208"/>
      <c r="H2" s="213" t="s">
        <v>6</v>
      </c>
      <c r="I2" s="214"/>
      <c r="J2" s="214"/>
      <c r="K2" s="214"/>
      <c r="L2" s="214"/>
      <c r="M2" s="214"/>
      <c r="N2" s="215"/>
      <c r="O2" s="11" t="s">
        <v>5</v>
      </c>
      <c r="P2" s="208" t="s">
        <v>6</v>
      </c>
      <c r="Q2" s="196"/>
      <c r="R2" s="11" t="s">
        <v>5</v>
      </c>
      <c r="S2" s="208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97"/>
      <c r="B17" s="198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199"/>
      <c r="B29" s="200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201" t="s">
        <v>41</v>
      </c>
      <c r="B30" s="202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16" t="s">
        <v>0</v>
      </c>
      <c r="E1" s="217"/>
      <c r="F1" s="217"/>
      <c r="G1" s="217"/>
      <c r="H1" s="217"/>
      <c r="I1" s="217"/>
      <c r="J1" s="217"/>
      <c r="K1" s="217"/>
      <c r="L1" s="217"/>
      <c r="M1" s="217"/>
      <c r="N1" s="218"/>
      <c r="O1" s="203" t="s">
        <v>1</v>
      </c>
      <c r="P1" s="204"/>
      <c r="Q1" s="207"/>
      <c r="R1" s="206" t="s">
        <v>2</v>
      </c>
      <c r="S1" s="204"/>
      <c r="T1" s="207"/>
      <c r="U1" s="4" t="s">
        <v>3</v>
      </c>
      <c r="V1" s="5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8"/>
      <c r="F2" s="208"/>
      <c r="G2" s="208"/>
      <c r="H2" s="213" t="s">
        <v>6</v>
      </c>
      <c r="I2" s="214"/>
      <c r="J2" s="214"/>
      <c r="K2" s="214"/>
      <c r="L2" s="214"/>
      <c r="M2" s="214"/>
      <c r="N2" s="215"/>
      <c r="O2" s="13" t="s">
        <v>5</v>
      </c>
      <c r="P2" s="208" t="s">
        <v>6</v>
      </c>
      <c r="Q2" s="196"/>
      <c r="R2" s="11" t="s">
        <v>5</v>
      </c>
      <c r="S2" s="208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97"/>
      <c r="B19" s="198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199"/>
      <c r="B33" s="200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201" t="s">
        <v>41</v>
      </c>
      <c r="B34" s="202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16" t="s">
        <v>0</v>
      </c>
      <c r="E1" s="217"/>
      <c r="F1" s="217"/>
      <c r="G1" s="217"/>
      <c r="H1" s="217"/>
      <c r="I1" s="217"/>
      <c r="J1" s="217"/>
      <c r="K1" s="217"/>
      <c r="L1" s="217"/>
      <c r="M1" s="217"/>
      <c r="N1" s="218"/>
      <c r="O1" s="206" t="s">
        <v>1</v>
      </c>
      <c r="P1" s="221"/>
      <c r="Q1" s="222"/>
      <c r="R1" s="206" t="s">
        <v>2</v>
      </c>
      <c r="S1" s="221"/>
      <c r="T1" s="222"/>
      <c r="U1" s="4" t="s">
        <v>3</v>
      </c>
      <c r="V1" s="5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23"/>
      <c r="F2" s="223"/>
      <c r="G2" s="223"/>
      <c r="H2" s="213" t="s">
        <v>6</v>
      </c>
      <c r="I2" s="214"/>
      <c r="J2" s="214"/>
      <c r="K2" s="214"/>
      <c r="L2" s="214"/>
      <c r="M2" s="214"/>
      <c r="N2" s="215"/>
      <c r="O2" s="11" t="s">
        <v>5</v>
      </c>
      <c r="P2" s="223" t="s">
        <v>6</v>
      </c>
      <c r="Q2" s="220"/>
      <c r="R2" s="11" t="s">
        <v>5</v>
      </c>
      <c r="S2" s="223" t="s">
        <v>6</v>
      </c>
      <c r="T2" s="220"/>
      <c r="U2" s="219" t="s">
        <v>5</v>
      </c>
      <c r="V2" s="220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97"/>
      <c r="B16" s="198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99"/>
      <c r="B31" s="200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201" t="s">
        <v>41</v>
      </c>
      <c r="B32" s="202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16" t="s">
        <v>0</v>
      </c>
      <c r="E1" s="217"/>
      <c r="F1" s="217"/>
      <c r="G1" s="217"/>
      <c r="H1" s="217"/>
      <c r="I1" s="217"/>
      <c r="J1" s="217"/>
      <c r="K1" s="217"/>
      <c r="L1" s="217"/>
      <c r="M1" s="217"/>
      <c r="N1" s="218"/>
      <c r="O1" s="203" t="s">
        <v>1</v>
      </c>
      <c r="P1" s="204"/>
      <c r="Q1" s="207"/>
      <c r="R1" s="206" t="s">
        <v>2</v>
      </c>
      <c r="S1" s="204"/>
      <c r="T1" s="207"/>
      <c r="U1" s="4" t="s">
        <v>3</v>
      </c>
      <c r="V1" s="5" t="s">
        <v>4</v>
      </c>
    </row>
    <row r="2" spans="1:22" x14ac:dyDescent="0.25">
      <c r="A2" s="197">
        <f>'[1]1'!A2:B2</f>
        <v>2025</v>
      </c>
      <c r="B2" s="198"/>
      <c r="C2" s="6"/>
      <c r="D2" s="195" t="s">
        <v>5</v>
      </c>
      <c r="E2" s="208"/>
      <c r="F2" s="208"/>
      <c r="G2" s="208"/>
      <c r="H2" s="209" t="s">
        <v>6</v>
      </c>
      <c r="I2" s="224"/>
      <c r="J2" s="224"/>
      <c r="K2" s="224"/>
      <c r="L2" s="224"/>
      <c r="M2" s="224"/>
      <c r="N2" s="225"/>
      <c r="O2" s="13" t="s">
        <v>5</v>
      </c>
      <c r="P2" s="208" t="s">
        <v>6</v>
      </c>
      <c r="Q2" s="196"/>
      <c r="R2" s="11" t="s">
        <v>5</v>
      </c>
      <c r="S2" s="208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97"/>
      <c r="B18" s="198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99"/>
      <c r="B30" s="200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01" t="s">
        <v>41</v>
      </c>
      <c r="B31" s="202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203" t="s">
        <v>0</v>
      </c>
      <c r="E1" s="204"/>
      <c r="F1" s="204"/>
      <c r="G1" s="204"/>
      <c r="H1" s="204"/>
      <c r="I1" s="204"/>
      <c r="J1" s="204"/>
      <c r="K1" s="204"/>
      <c r="L1" s="205"/>
      <c r="M1" s="7"/>
      <c r="N1" s="88"/>
      <c r="O1" s="206" t="s">
        <v>1</v>
      </c>
      <c r="P1" s="204"/>
      <c r="Q1" s="207"/>
      <c r="R1" s="206" t="s">
        <v>2</v>
      </c>
      <c r="S1" s="204"/>
      <c r="T1" s="207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8"/>
      <c r="F2" s="208"/>
      <c r="G2" s="208"/>
      <c r="H2" s="208" t="s">
        <v>6</v>
      </c>
      <c r="I2" s="208"/>
      <c r="J2" s="208"/>
      <c r="K2" s="208"/>
      <c r="L2" s="209"/>
      <c r="M2" s="7"/>
      <c r="N2" s="112"/>
      <c r="O2" s="11" t="s">
        <v>5</v>
      </c>
      <c r="P2" s="208" t="s">
        <v>6</v>
      </c>
      <c r="Q2" s="196"/>
      <c r="R2" s="11" t="s">
        <v>5</v>
      </c>
      <c r="S2" s="208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97"/>
      <c r="B16" s="198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199"/>
      <c r="B28" s="200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201" t="s">
        <v>41</v>
      </c>
      <c r="B29" s="202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workbookViewId="0">
      <selection activeCell="G18" sqref="G18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203" t="s">
        <v>0</v>
      </c>
      <c r="E1" s="204"/>
      <c r="F1" s="204"/>
      <c r="G1" s="204"/>
      <c r="H1" s="204"/>
      <c r="I1" s="204"/>
      <c r="J1" s="204"/>
      <c r="K1" s="204"/>
      <c r="L1" s="205"/>
      <c r="M1" s="7"/>
      <c r="N1" s="88"/>
      <c r="O1" s="206" t="s">
        <v>1</v>
      </c>
      <c r="P1" s="204"/>
      <c r="Q1" s="207"/>
      <c r="R1" s="206" t="s">
        <v>2</v>
      </c>
      <c r="S1" s="204"/>
      <c r="T1" s="207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8"/>
      <c r="F2" s="208"/>
      <c r="G2" s="208"/>
      <c r="H2" s="208" t="s">
        <v>6</v>
      </c>
      <c r="I2" s="208"/>
      <c r="J2" s="208"/>
      <c r="K2" s="208"/>
      <c r="L2" s="209"/>
      <c r="M2" s="7"/>
      <c r="N2" s="112"/>
      <c r="O2" s="11" t="s">
        <v>5</v>
      </c>
      <c r="P2" s="208" t="s">
        <v>6</v>
      </c>
      <c r="Q2" s="196"/>
      <c r="R2" s="11" t="s">
        <v>5</v>
      </c>
      <c r="S2" s="208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197"/>
      <c r="B20" s="198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99"/>
      <c r="B30" s="200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01" t="s">
        <v>41</v>
      </c>
      <c r="B31" s="202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203" t="s">
        <v>0</v>
      </c>
      <c r="E1" s="204"/>
      <c r="F1" s="204"/>
      <c r="G1" s="204"/>
      <c r="H1" s="204"/>
      <c r="I1" s="204"/>
      <c r="J1" s="204"/>
      <c r="K1" s="204"/>
      <c r="L1" s="205"/>
      <c r="M1" s="7"/>
      <c r="N1" s="88"/>
      <c r="O1" s="206" t="s">
        <v>1</v>
      </c>
      <c r="P1" s="204"/>
      <c r="Q1" s="207"/>
      <c r="R1" s="206" t="s">
        <v>2</v>
      </c>
      <c r="S1" s="204"/>
      <c r="T1" s="207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8"/>
      <c r="F2" s="208"/>
      <c r="G2" s="208"/>
      <c r="H2" s="208" t="s">
        <v>6</v>
      </c>
      <c r="I2" s="208"/>
      <c r="J2" s="208"/>
      <c r="K2" s="208"/>
      <c r="L2" s="209"/>
      <c r="M2" s="7"/>
      <c r="N2" s="112"/>
      <c r="O2" s="11" t="s">
        <v>5</v>
      </c>
      <c r="P2" s="208" t="s">
        <v>6</v>
      </c>
      <c r="Q2" s="196"/>
      <c r="R2" s="11" t="s">
        <v>5</v>
      </c>
      <c r="S2" s="208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97"/>
      <c r="B24" s="198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199"/>
      <c r="B40" s="200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201" t="s">
        <v>41</v>
      </c>
      <c r="B41" s="202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203" t="s">
        <v>0</v>
      </c>
      <c r="E1" s="204"/>
      <c r="F1" s="204"/>
      <c r="G1" s="204"/>
      <c r="H1" s="204"/>
      <c r="I1" s="204"/>
      <c r="J1" s="204"/>
      <c r="K1" s="204"/>
      <c r="L1" s="207"/>
      <c r="M1" s="88"/>
      <c r="N1" s="88"/>
      <c r="O1" s="206" t="s">
        <v>1</v>
      </c>
      <c r="P1" s="204"/>
      <c r="Q1" s="207"/>
      <c r="R1" s="206" t="s">
        <v>2</v>
      </c>
      <c r="S1" s="204"/>
      <c r="T1" s="207"/>
      <c r="U1" s="1" t="s">
        <v>3</v>
      </c>
      <c r="V1" s="3" t="s">
        <v>4</v>
      </c>
    </row>
    <row r="2" spans="1:22" x14ac:dyDescent="0.25">
      <c r="A2" s="208">
        <f>'[1]1'!A2:B2</f>
        <v>2025</v>
      </c>
      <c r="B2" s="208"/>
      <c r="C2" s="7"/>
      <c r="D2" s="198" t="s">
        <v>5</v>
      </c>
      <c r="E2" s="208"/>
      <c r="F2" s="208"/>
      <c r="G2" s="208"/>
      <c r="H2" s="208" t="s">
        <v>6</v>
      </c>
      <c r="I2" s="208"/>
      <c r="J2" s="208"/>
      <c r="K2" s="208"/>
      <c r="L2" s="209"/>
      <c r="M2" s="7"/>
      <c r="N2" s="112"/>
      <c r="O2" s="11" t="s">
        <v>5</v>
      </c>
      <c r="P2" s="208" t="s">
        <v>6</v>
      </c>
      <c r="Q2" s="196"/>
      <c r="R2" s="11" t="s">
        <v>5</v>
      </c>
      <c r="S2" s="208" t="s">
        <v>6</v>
      </c>
      <c r="T2" s="196"/>
      <c r="U2" s="195" t="s">
        <v>5</v>
      </c>
      <c r="V2" s="196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09"/>
      <c r="B17" s="224"/>
      <c r="C17" s="198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26"/>
      <c r="B29" s="226"/>
      <c r="C29" s="226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27" t="s">
        <v>41</v>
      </c>
      <c r="B30" s="227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28"/>
      <c r="B52" s="229"/>
      <c r="C52" s="230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D1:L1"/>
    <mergeCell ref="O1:Q1"/>
    <mergeCell ref="R1:T1"/>
    <mergeCell ref="A2:B2"/>
    <mergeCell ref="D2:G2"/>
    <mergeCell ref="H2:L2"/>
    <mergeCell ref="P2:Q2"/>
    <mergeCell ref="S2:T2"/>
    <mergeCell ref="U2:V2"/>
    <mergeCell ref="A17:C17"/>
    <mergeCell ref="A29:C29"/>
    <mergeCell ref="A30:B30"/>
    <mergeCell ref="A52:C5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203" t="s">
        <v>0</v>
      </c>
      <c r="E1" s="204"/>
      <c r="F1" s="204"/>
      <c r="G1" s="204"/>
      <c r="H1" s="204"/>
      <c r="I1" s="204"/>
      <c r="J1" s="204"/>
      <c r="K1" s="204"/>
      <c r="L1" s="207"/>
      <c r="M1" s="88"/>
      <c r="N1" s="88"/>
      <c r="O1" s="206" t="s">
        <v>1</v>
      </c>
      <c r="P1" s="204"/>
      <c r="Q1" s="207"/>
      <c r="R1" s="206" t="s">
        <v>2</v>
      </c>
      <c r="S1" s="204"/>
      <c r="T1" s="207"/>
      <c r="U1" s="160" t="s">
        <v>3</v>
      </c>
      <c r="V1" s="161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8"/>
      <c r="F2" s="208"/>
      <c r="G2" s="208"/>
      <c r="H2" s="223" t="s">
        <v>6</v>
      </c>
      <c r="I2" s="223"/>
      <c r="J2" s="223"/>
      <c r="K2" s="223"/>
      <c r="L2" s="220"/>
      <c r="M2" s="9"/>
      <c r="N2" s="9"/>
      <c r="O2" s="11" t="s">
        <v>5</v>
      </c>
      <c r="P2" s="223" t="s">
        <v>6</v>
      </c>
      <c r="Q2" s="220"/>
      <c r="R2" s="11" t="s">
        <v>5</v>
      </c>
      <c r="S2" s="233" t="s">
        <v>6</v>
      </c>
      <c r="T2" s="232"/>
      <c r="U2" s="231" t="s">
        <v>5</v>
      </c>
      <c r="V2" s="23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197"/>
      <c r="B18" s="198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199"/>
      <c r="B30" s="200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201" t="s">
        <v>41</v>
      </c>
      <c r="B31" s="202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203" t="s">
        <v>0</v>
      </c>
      <c r="E1" s="204"/>
      <c r="F1" s="204"/>
      <c r="G1" s="204"/>
      <c r="H1" s="204"/>
      <c r="I1" s="204"/>
      <c r="J1" s="204"/>
      <c r="K1" s="204"/>
      <c r="L1" s="207"/>
      <c r="M1" s="88"/>
      <c r="N1" s="88"/>
      <c r="O1" s="234" t="s">
        <v>1</v>
      </c>
      <c r="P1" s="235"/>
      <c r="Q1" s="236"/>
      <c r="R1" s="234" t="s">
        <v>2</v>
      </c>
      <c r="S1" s="204"/>
      <c r="T1" s="207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8"/>
      <c r="F2" s="208"/>
      <c r="G2" s="208"/>
      <c r="H2" s="208" t="s">
        <v>6</v>
      </c>
      <c r="I2" s="208"/>
      <c r="J2" s="208"/>
      <c r="K2" s="208"/>
      <c r="L2" s="196"/>
      <c r="M2" s="112"/>
      <c r="N2" s="112"/>
      <c r="O2" s="11" t="s">
        <v>5</v>
      </c>
      <c r="P2" s="208" t="s">
        <v>6</v>
      </c>
      <c r="Q2" s="196"/>
      <c r="R2" s="11" t="s">
        <v>5</v>
      </c>
      <c r="S2" s="208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97"/>
      <c r="B18" s="198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99"/>
      <c r="B30" s="200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201" t="s">
        <v>41</v>
      </c>
      <c r="B31" s="202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workbookViewId="0">
      <selection activeCell="J22" sqref="J22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203" t="s">
        <v>0</v>
      </c>
      <c r="E1" s="204"/>
      <c r="F1" s="204"/>
      <c r="G1" s="204"/>
      <c r="H1" s="204"/>
      <c r="I1" s="204"/>
      <c r="J1" s="204"/>
      <c r="K1" s="204"/>
      <c r="L1" s="207"/>
      <c r="M1" s="88"/>
      <c r="N1" s="88"/>
      <c r="O1" s="206" t="s">
        <v>1</v>
      </c>
      <c r="P1" s="204"/>
      <c r="Q1" s="207"/>
      <c r="R1" s="206" t="s">
        <v>2</v>
      </c>
      <c r="S1" s="204"/>
      <c r="T1" s="207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8"/>
      <c r="F2" s="208"/>
      <c r="G2" s="208"/>
      <c r="H2" s="208" t="s">
        <v>6</v>
      </c>
      <c r="I2" s="208"/>
      <c r="J2" s="208"/>
      <c r="K2" s="208"/>
      <c r="L2" s="196"/>
      <c r="M2" s="112"/>
      <c r="N2" s="112"/>
      <c r="O2" s="11" t="s">
        <v>5</v>
      </c>
      <c r="P2" s="208" t="s">
        <v>6</v>
      </c>
      <c r="Q2" s="196"/>
      <c r="R2" s="11" t="s">
        <v>5</v>
      </c>
      <c r="S2" s="208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97"/>
      <c r="B19" s="198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99"/>
      <c r="B31" s="200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01" t="s">
        <v>41</v>
      </c>
      <c r="B32" s="202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workbookViewId="0">
      <selection activeCell="E16" sqref="E15:F16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203" t="s">
        <v>0</v>
      </c>
      <c r="E1" s="204"/>
      <c r="F1" s="204"/>
      <c r="G1" s="204"/>
      <c r="H1" s="204"/>
      <c r="I1" s="204"/>
      <c r="J1" s="204"/>
      <c r="K1" s="204"/>
      <c r="L1" s="207"/>
      <c r="M1" s="88"/>
      <c r="N1" s="88"/>
      <c r="O1" s="206" t="s">
        <v>1</v>
      </c>
      <c r="P1" s="204"/>
      <c r="Q1" s="207"/>
      <c r="R1" s="206" t="s">
        <v>2</v>
      </c>
      <c r="S1" s="204"/>
      <c r="T1" s="207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8"/>
      <c r="F2" s="208"/>
      <c r="G2" s="208"/>
      <c r="H2" s="208" t="s">
        <v>6</v>
      </c>
      <c r="I2" s="208"/>
      <c r="J2" s="208"/>
      <c r="K2" s="208"/>
      <c r="L2" s="196"/>
      <c r="M2" s="112"/>
      <c r="N2" s="112"/>
      <c r="O2" s="11" t="s">
        <v>5</v>
      </c>
      <c r="P2" s="208" t="s">
        <v>6</v>
      </c>
      <c r="Q2" s="196"/>
      <c r="R2" s="11" t="s">
        <v>5</v>
      </c>
      <c r="S2" s="208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197"/>
      <c r="B22" s="198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199"/>
      <c r="B34" s="200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201" t="s">
        <v>41</v>
      </c>
      <c r="B35" s="202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8F41F-9DC0-47F4-9BD4-D331EB43DD4D}">
  <dimension ref="A1:V48"/>
  <sheetViews>
    <sheetView rightToLeft="1" workbookViewId="0">
      <selection activeCell="H28" sqref="H28:H29"/>
    </sheetView>
  </sheetViews>
  <sheetFormatPr defaultRowHeight="15" x14ac:dyDescent="0.25"/>
  <cols>
    <col min="1" max="1" width="31" bestFit="1" customWidth="1"/>
    <col min="2" max="2" width="35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15</v>
      </c>
      <c r="B1" s="2">
        <f>'[1]1'!B1</f>
        <v>4</v>
      </c>
      <c r="C1" s="3"/>
      <c r="D1" s="203" t="s">
        <v>0</v>
      </c>
      <c r="E1" s="204"/>
      <c r="F1" s="204"/>
      <c r="G1" s="204"/>
      <c r="H1" s="204"/>
      <c r="I1" s="204"/>
      <c r="J1" s="204"/>
      <c r="K1" s="204"/>
      <c r="L1" s="207"/>
      <c r="M1" s="88"/>
      <c r="N1" s="88"/>
      <c r="O1" s="206" t="s">
        <v>1</v>
      </c>
      <c r="P1" s="204"/>
      <c r="Q1" s="207"/>
      <c r="R1" s="206" t="s">
        <v>2</v>
      </c>
      <c r="S1" s="204"/>
      <c r="T1" s="207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8"/>
      <c r="F2" s="208"/>
      <c r="G2" s="208"/>
      <c r="H2" s="208" t="s">
        <v>6</v>
      </c>
      <c r="I2" s="208"/>
      <c r="J2" s="208"/>
      <c r="K2" s="208"/>
      <c r="L2" s="209"/>
      <c r="M2" s="7"/>
      <c r="N2" s="112"/>
      <c r="O2" s="11" t="s">
        <v>5</v>
      </c>
      <c r="P2" s="208" t="s">
        <v>6</v>
      </c>
      <c r="Q2" s="196"/>
      <c r="R2" s="11" t="s">
        <v>5</v>
      </c>
      <c r="S2" s="208" t="s">
        <v>6</v>
      </c>
      <c r="T2" s="196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328</v>
      </c>
      <c r="D4" s="13">
        <f>'[1]14'!D57</f>
        <v>5782</v>
      </c>
      <c r="E4" s="13">
        <f>'[1]14'!E57</f>
        <v>6267</v>
      </c>
      <c r="F4" s="90">
        <f>'[1]14'!F57</f>
        <v>214.39200000000005</v>
      </c>
      <c r="G4" s="90">
        <f>'[1]14'!G57</f>
        <v>0</v>
      </c>
      <c r="H4" s="90">
        <f>'[1]14'!H57</f>
        <v>16031.549999999912</v>
      </c>
      <c r="I4" s="90">
        <f>'[1]14'!I57</f>
        <v>39230.614999999998</v>
      </c>
      <c r="J4" s="90">
        <f>'[1]14'!J57</f>
        <v>453.22999999999729</v>
      </c>
      <c r="K4" s="90">
        <f>'[1]14'!K57</f>
        <v>1</v>
      </c>
      <c r="L4" s="9">
        <f>'[1]14'!L57</f>
        <v>25934.500000000015</v>
      </c>
      <c r="M4" s="15">
        <f>'[1]14'!M22</f>
        <v>69917</v>
      </c>
      <c r="N4" s="90">
        <f>'[1]14'!N57</f>
        <v>0</v>
      </c>
      <c r="O4" s="13">
        <f>'[1]14'!O57</f>
        <v>8310</v>
      </c>
      <c r="P4" s="90">
        <f>'[1]14'!P57</f>
        <v>-189280.44000000018</v>
      </c>
      <c r="Q4" s="90">
        <f>'[1]14'!Q57</f>
        <v>0</v>
      </c>
      <c r="R4" s="13">
        <f>'[1]14'!R57</f>
        <v>1399</v>
      </c>
      <c r="S4" s="90">
        <f>'[1]14'!S57</f>
        <v>4.4300000000052364</v>
      </c>
      <c r="T4" s="90">
        <f>'[1]14'!T57</f>
        <v>0</v>
      </c>
      <c r="U4" s="90">
        <f>'[1]14'!U57</f>
        <v>365000</v>
      </c>
      <c r="V4" s="90">
        <f>'[1]14'!V57</f>
        <v>18738.360000000022</v>
      </c>
    </row>
    <row r="5" spans="1:22" x14ac:dyDescent="0.25">
      <c r="A5" s="18" t="s">
        <v>196</v>
      </c>
      <c r="B5" s="19" t="s">
        <v>197</v>
      </c>
      <c r="C5" s="6">
        <f>C4+1</f>
        <v>329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198</v>
      </c>
      <c r="B6" s="19" t="s">
        <v>197</v>
      </c>
      <c r="C6" s="6">
        <f t="shared" ref="C6:C23" si="0">C5+1</f>
        <v>330</v>
      </c>
      <c r="D6" s="20"/>
      <c r="E6" s="21">
        <v>800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 t="s">
        <v>199</v>
      </c>
      <c r="B7" s="19" t="s">
        <v>200</v>
      </c>
      <c r="C7" s="6">
        <f t="shared" si="0"/>
        <v>331</v>
      </c>
      <c r="D7" s="20"/>
      <c r="E7" s="21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201</v>
      </c>
      <c r="B8" s="19" t="s">
        <v>202</v>
      </c>
      <c r="C8" s="6">
        <f t="shared" si="0"/>
        <v>332</v>
      </c>
      <c r="D8" s="20"/>
      <c r="E8" s="21">
        <v>1200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182</v>
      </c>
      <c r="B9" s="19" t="s">
        <v>203</v>
      </c>
      <c r="C9" s="6">
        <f t="shared" si="0"/>
        <v>333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 t="s">
        <v>50</v>
      </c>
      <c r="C10" s="6">
        <f t="shared" si="0"/>
        <v>334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4190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 t="s">
        <v>51</v>
      </c>
      <c r="C11" s="6">
        <f t="shared" si="0"/>
        <v>335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>
        <v>680</v>
      </c>
      <c r="S11" s="23"/>
      <c r="T11" s="27"/>
      <c r="U11" s="28"/>
      <c r="V11" s="27"/>
    </row>
    <row r="12" spans="1:22" x14ac:dyDescent="0.25">
      <c r="A12" s="18" t="s">
        <v>182</v>
      </c>
      <c r="B12" s="19" t="s">
        <v>203</v>
      </c>
      <c r="C12" s="6">
        <f t="shared" si="0"/>
        <v>336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 t="s">
        <v>182</v>
      </c>
      <c r="B13" s="19" t="s">
        <v>203</v>
      </c>
      <c r="C13" s="6">
        <f t="shared" si="0"/>
        <v>337</v>
      </c>
      <c r="D13" s="20"/>
      <c r="E13" s="21">
        <v>25</v>
      </c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 t="s">
        <v>182</v>
      </c>
      <c r="B14" s="19" t="s">
        <v>203</v>
      </c>
      <c r="C14" s="6">
        <f t="shared" si="0"/>
        <v>338</v>
      </c>
      <c r="D14" s="20"/>
      <c r="E14" s="21">
        <v>25</v>
      </c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 t="s">
        <v>182</v>
      </c>
      <c r="B15" s="19" t="s">
        <v>203</v>
      </c>
      <c r="C15" s="6">
        <f t="shared" si="0"/>
        <v>339</v>
      </c>
      <c r="D15" s="20"/>
      <c r="E15" s="21">
        <v>25</v>
      </c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 t="s">
        <v>182</v>
      </c>
      <c r="B16" s="19" t="s">
        <v>203</v>
      </c>
      <c r="C16" s="6">
        <f t="shared" si="0"/>
        <v>340</v>
      </c>
      <c r="D16" s="20"/>
      <c r="E16" s="21">
        <v>25</v>
      </c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 t="s">
        <v>182</v>
      </c>
      <c r="B17" s="19" t="s">
        <v>203</v>
      </c>
      <c r="C17" s="6">
        <f t="shared" si="0"/>
        <v>341</v>
      </c>
      <c r="D17" s="20"/>
      <c r="E17" s="21">
        <v>25</v>
      </c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 t="s">
        <v>204</v>
      </c>
      <c r="B18" s="19" t="s">
        <v>203</v>
      </c>
      <c r="C18" s="6">
        <f t="shared" si="0"/>
        <v>342</v>
      </c>
      <c r="D18" s="20"/>
      <c r="E18" s="21">
        <v>25</v>
      </c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343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344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345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346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347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97"/>
      <c r="B24" s="198"/>
      <c r="C24" s="6"/>
      <c r="D24" s="40">
        <f t="shared" ref="D24:V24" si="1">SUM(D4:D23)</f>
        <v>5782</v>
      </c>
      <c r="E24" s="41">
        <f t="shared" si="1"/>
        <v>9517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0</v>
      </c>
      <c r="O24" s="41">
        <f t="shared" si="1"/>
        <v>12500</v>
      </c>
      <c r="P24" s="42">
        <f t="shared" si="1"/>
        <v>-189280.44000000018</v>
      </c>
      <c r="Q24" s="42">
        <f t="shared" si="1"/>
        <v>0</v>
      </c>
      <c r="R24" s="41">
        <f t="shared" si="1"/>
        <v>2079</v>
      </c>
      <c r="S24" s="42">
        <f t="shared" si="1"/>
        <v>4.4300000000052364</v>
      </c>
      <c r="T24" s="42">
        <f t="shared" si="1"/>
        <v>0</v>
      </c>
      <c r="U24" s="42">
        <f t="shared" si="1"/>
        <v>365000</v>
      </c>
      <c r="V24" s="42">
        <f t="shared" si="1"/>
        <v>18738.360000000022</v>
      </c>
    </row>
    <row r="25" spans="1:22" x14ac:dyDescent="0.25">
      <c r="A25" s="46" t="s">
        <v>36</v>
      </c>
      <c r="B25" s="46" t="s">
        <v>37</v>
      </c>
      <c r="C25" s="47">
        <v>166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205</v>
      </c>
      <c r="B26" s="19" t="s">
        <v>40</v>
      </c>
      <c r="C26" s="47">
        <f>C25+1</f>
        <v>167</v>
      </c>
      <c r="D26" s="20"/>
      <c r="E26" s="21">
        <v>5829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-1399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4" si="2">C26+1</f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00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171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172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2"/>
        <v>174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ht="15.75" thickBot="1" x14ac:dyDescent="0.3">
      <c r="A34" s="107"/>
      <c r="B34" s="108"/>
      <c r="C34" s="47">
        <f t="shared" si="2"/>
        <v>175</v>
      </c>
      <c r="D34" s="31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ht="15.75" thickBot="1" x14ac:dyDescent="0.3">
      <c r="A35" s="199"/>
      <c r="B35" s="200"/>
      <c r="C35" s="58"/>
      <c r="D35" s="59">
        <f t="shared" ref="D35:V35" si="3">SUM(D25:D34)</f>
        <v>0</v>
      </c>
      <c r="E35" s="59">
        <f t="shared" si="3"/>
        <v>5829</v>
      </c>
      <c r="F35" s="60">
        <f t="shared" si="3"/>
        <v>0</v>
      </c>
      <c r="G35" s="60">
        <f t="shared" si="3"/>
        <v>0</v>
      </c>
      <c r="H35" s="60">
        <f t="shared" si="3"/>
        <v>0</v>
      </c>
      <c r="I35" s="60">
        <f t="shared" si="3"/>
        <v>0</v>
      </c>
      <c r="J35" s="60">
        <f t="shared" si="3"/>
        <v>0</v>
      </c>
      <c r="K35" s="60">
        <f t="shared" si="3"/>
        <v>0</v>
      </c>
      <c r="L35" s="61">
        <f t="shared" si="3"/>
        <v>0</v>
      </c>
      <c r="M35" s="61">
        <f t="shared" si="3"/>
        <v>0</v>
      </c>
      <c r="N35" s="60">
        <f t="shared" si="3"/>
        <v>0</v>
      </c>
      <c r="O35" s="59">
        <f t="shared" si="3"/>
        <v>-4430</v>
      </c>
      <c r="P35" s="60">
        <f t="shared" si="3"/>
        <v>0</v>
      </c>
      <c r="Q35" s="60">
        <f t="shared" si="3"/>
        <v>0</v>
      </c>
      <c r="R35" s="59">
        <f t="shared" si="3"/>
        <v>-1399</v>
      </c>
      <c r="S35" s="60">
        <f t="shared" si="3"/>
        <v>0</v>
      </c>
      <c r="T35" s="60">
        <f t="shared" si="3"/>
        <v>0</v>
      </c>
      <c r="U35" s="60">
        <f t="shared" si="3"/>
        <v>0</v>
      </c>
      <c r="V35" s="60">
        <f t="shared" si="3"/>
        <v>0</v>
      </c>
    </row>
    <row r="36" spans="1:22" x14ac:dyDescent="0.25">
      <c r="A36" s="201" t="s">
        <v>41</v>
      </c>
      <c r="B36" s="202"/>
      <c r="C36" s="63">
        <v>396</v>
      </c>
      <c r="D36" s="64"/>
      <c r="E36" s="65"/>
      <c r="F36" s="66"/>
      <c r="G36" s="66"/>
      <c r="H36" s="66"/>
      <c r="I36" s="66"/>
      <c r="J36" s="66"/>
      <c r="K36" s="66"/>
      <c r="L36" s="67"/>
      <c r="M36" s="66"/>
      <c r="N36" s="68"/>
      <c r="O36" s="69"/>
      <c r="P36" s="66"/>
      <c r="Q36" s="70"/>
      <c r="R36" s="69"/>
      <c r="S36" s="66"/>
      <c r="T36" s="70"/>
      <c r="U36" s="71"/>
      <c r="V36" s="70"/>
    </row>
    <row r="37" spans="1:22" x14ac:dyDescent="0.25">
      <c r="A37" s="29" t="s">
        <v>85</v>
      </c>
      <c r="B37" s="72" t="s">
        <v>57</v>
      </c>
      <c r="C37" s="73">
        <f>C36+1</f>
        <v>397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70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175</v>
      </c>
      <c r="B38" s="72" t="s">
        <v>206</v>
      </c>
      <c r="C38" s="73">
        <f t="shared" ref="C38:C46" si="4">C37+1</f>
        <v>398</v>
      </c>
      <c r="D38" s="20">
        <v>720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207</v>
      </c>
      <c r="B39" s="72" t="s">
        <v>208</v>
      </c>
      <c r="C39" s="73">
        <f t="shared" si="4"/>
        <v>399</v>
      </c>
      <c r="D39" s="20">
        <v>200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169</v>
      </c>
      <c r="B40" s="72" t="s">
        <v>209</v>
      </c>
      <c r="C40" s="73">
        <f t="shared" si="4"/>
        <v>400</v>
      </c>
      <c r="D40" s="20">
        <v>640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210</v>
      </c>
      <c r="B41" s="72" t="s">
        <v>211</v>
      </c>
      <c r="C41" s="73">
        <f t="shared" si="4"/>
        <v>401</v>
      </c>
      <c r="D41" s="20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212</v>
      </c>
      <c r="B42" s="19" t="s">
        <v>213</v>
      </c>
      <c r="C42" s="73">
        <f t="shared" si="4"/>
        <v>402</v>
      </c>
      <c r="D42" s="20">
        <v>190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403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72"/>
      <c r="C44" s="73">
        <f t="shared" si="4"/>
        <v>404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405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406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74"/>
      <c r="B47" s="75"/>
      <c r="C47" s="73"/>
      <c r="D47" s="76">
        <f t="shared" ref="D47:V47" si="5">SUM(D36:D46)</f>
        <v>2150</v>
      </c>
      <c r="E47" s="76">
        <f t="shared" si="5"/>
        <v>0</v>
      </c>
      <c r="F47" s="77">
        <f t="shared" si="5"/>
        <v>0</v>
      </c>
      <c r="G47" s="77">
        <f t="shared" si="5"/>
        <v>0</v>
      </c>
      <c r="H47" s="77">
        <f t="shared" si="5"/>
        <v>0</v>
      </c>
      <c r="I47" s="77">
        <f t="shared" si="5"/>
        <v>0</v>
      </c>
      <c r="J47" s="77">
        <f t="shared" si="5"/>
        <v>0</v>
      </c>
      <c r="K47" s="77">
        <f t="shared" si="5"/>
        <v>0</v>
      </c>
      <c r="L47" s="78">
        <f t="shared" si="5"/>
        <v>0</v>
      </c>
      <c r="M47" s="78">
        <f t="shared" si="5"/>
        <v>0</v>
      </c>
      <c r="N47" s="77">
        <f t="shared" si="5"/>
        <v>0</v>
      </c>
      <c r="O47" s="76">
        <f t="shared" si="5"/>
        <v>70</v>
      </c>
      <c r="P47" s="77">
        <f t="shared" si="5"/>
        <v>0</v>
      </c>
      <c r="Q47" s="77">
        <f t="shared" si="5"/>
        <v>0</v>
      </c>
      <c r="R47" s="76">
        <f t="shared" si="5"/>
        <v>0</v>
      </c>
      <c r="S47" s="77">
        <f t="shared" si="5"/>
        <v>0</v>
      </c>
      <c r="T47" s="77">
        <f t="shared" si="5"/>
        <v>0</v>
      </c>
      <c r="U47" s="77">
        <f t="shared" si="5"/>
        <v>0</v>
      </c>
      <c r="V47" s="77">
        <f t="shared" si="5"/>
        <v>0</v>
      </c>
    </row>
    <row r="48" spans="1:22" ht="15.75" thickBot="1" x14ac:dyDescent="0.3">
      <c r="A48" s="80" t="s">
        <v>48</v>
      </c>
      <c r="B48" s="184">
        <f>D48+E48+F48*5+G48*3.5+O48+R48</f>
        <v>28729.96</v>
      </c>
      <c r="C48" s="82" t="s">
        <v>49</v>
      </c>
      <c r="D48" s="83">
        <f t="shared" ref="D48:V48" si="6">D24+D35-D47</f>
        <v>3632</v>
      </c>
      <c r="E48" s="83">
        <f t="shared" si="6"/>
        <v>15346</v>
      </c>
      <c r="F48" s="84">
        <f t="shared" si="6"/>
        <v>214.39200000000005</v>
      </c>
      <c r="G48" s="84">
        <f t="shared" si="6"/>
        <v>0</v>
      </c>
      <c r="H48" s="84">
        <f t="shared" si="6"/>
        <v>16031.549999999912</v>
      </c>
      <c r="I48" s="84">
        <f t="shared" si="6"/>
        <v>39230.614999999998</v>
      </c>
      <c r="J48" s="84">
        <f t="shared" si="6"/>
        <v>453.22999999999729</v>
      </c>
      <c r="K48" s="84">
        <f t="shared" si="6"/>
        <v>1</v>
      </c>
      <c r="L48" s="85">
        <f t="shared" si="6"/>
        <v>25934.500000000015</v>
      </c>
      <c r="M48" s="85">
        <f t="shared" si="6"/>
        <v>69917</v>
      </c>
      <c r="N48" s="84">
        <f t="shared" si="6"/>
        <v>0</v>
      </c>
      <c r="O48" s="83">
        <f t="shared" si="6"/>
        <v>8000</v>
      </c>
      <c r="P48" s="84">
        <f t="shared" si="6"/>
        <v>-189280.44000000018</v>
      </c>
      <c r="Q48" s="84">
        <f t="shared" si="6"/>
        <v>0</v>
      </c>
      <c r="R48" s="83">
        <f t="shared" si="6"/>
        <v>680</v>
      </c>
      <c r="S48" s="84">
        <f t="shared" si="6"/>
        <v>4.4300000000052364</v>
      </c>
      <c r="T48" s="84">
        <f t="shared" si="6"/>
        <v>0</v>
      </c>
      <c r="U48" s="84">
        <f t="shared" si="6"/>
        <v>365000</v>
      </c>
      <c r="V48" s="84">
        <f t="shared" si="6"/>
        <v>18738.360000000022</v>
      </c>
    </row>
  </sheetData>
  <mergeCells count="12">
    <mergeCell ref="U2:V2"/>
    <mergeCell ref="A24:B24"/>
    <mergeCell ref="A35:B35"/>
    <mergeCell ref="A36:B36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3740-E596-4870-A1A6-6E9459D17E18}">
  <dimension ref="A1:V49"/>
  <sheetViews>
    <sheetView rightToLeft="1" tabSelected="1" workbookViewId="0">
      <selection activeCell="B9" sqref="B9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4</v>
      </c>
      <c r="C1" s="3"/>
      <c r="D1" s="203" t="s">
        <v>0</v>
      </c>
      <c r="E1" s="204"/>
      <c r="F1" s="204"/>
      <c r="G1" s="204"/>
      <c r="H1" s="204"/>
      <c r="I1" s="204"/>
      <c r="J1" s="204"/>
      <c r="K1" s="204"/>
      <c r="L1" s="205"/>
      <c r="M1" s="88"/>
      <c r="N1" s="185"/>
      <c r="O1" s="206" t="s">
        <v>1</v>
      </c>
      <c r="P1" s="204"/>
      <c r="Q1" s="207"/>
      <c r="R1" s="203" t="s">
        <v>2</v>
      </c>
      <c r="S1" s="204"/>
      <c r="T1" s="205"/>
      <c r="U1" s="1" t="s">
        <v>3</v>
      </c>
      <c r="V1" s="3" t="s">
        <v>4</v>
      </c>
    </row>
    <row r="2" spans="1:22" x14ac:dyDescent="0.25">
      <c r="A2" s="197">
        <f>'[1]1'!A2:B2</f>
        <v>2025</v>
      </c>
      <c r="B2" s="198"/>
      <c r="C2" s="6"/>
      <c r="D2" s="198" t="s">
        <v>5</v>
      </c>
      <c r="E2" s="208"/>
      <c r="F2" s="208"/>
      <c r="G2" s="208"/>
      <c r="H2" s="208" t="s">
        <v>6</v>
      </c>
      <c r="I2" s="208"/>
      <c r="J2" s="208"/>
      <c r="K2" s="208"/>
      <c r="L2" s="209"/>
      <c r="M2" s="112"/>
      <c r="N2" s="186"/>
      <c r="O2" s="11" t="s">
        <v>5</v>
      </c>
      <c r="P2" s="208" t="s">
        <v>6</v>
      </c>
      <c r="Q2" s="196"/>
      <c r="R2" s="13" t="s">
        <v>5</v>
      </c>
      <c r="S2" s="208" t="s">
        <v>6</v>
      </c>
      <c r="T2" s="209"/>
      <c r="U2" s="195" t="s">
        <v>5</v>
      </c>
      <c r="V2" s="19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83" t="s">
        <v>20</v>
      </c>
      <c r="O3" s="11" t="s">
        <v>21</v>
      </c>
      <c r="P3" s="7" t="s">
        <v>22</v>
      </c>
      <c r="Q3" s="6" t="s">
        <v>23</v>
      </c>
      <c r="R3" s="13" t="s">
        <v>24</v>
      </c>
      <c r="S3" s="7" t="s">
        <v>25</v>
      </c>
      <c r="T3" s="111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341</v>
      </c>
      <c r="D4" s="13">
        <f>'[1]15'!D48</f>
        <v>3632</v>
      </c>
      <c r="E4" s="13">
        <f>'[1]15'!E48</f>
        <v>15346</v>
      </c>
      <c r="F4" s="90">
        <f>'[1]15'!F48</f>
        <v>214.39200000000005</v>
      </c>
      <c r="G4" s="90">
        <f>'[1]15'!G48</f>
        <v>0</v>
      </c>
      <c r="H4" s="90">
        <f>'[1]15'!H48</f>
        <v>16031.549999999912</v>
      </c>
      <c r="I4" s="90">
        <f>'[1]15'!I48</f>
        <v>39230.614999999998</v>
      </c>
      <c r="J4" s="90">
        <f>'[1]15'!J48</f>
        <v>453.22999999999729</v>
      </c>
      <c r="K4" s="90">
        <f>'[1]15'!K48</f>
        <v>1</v>
      </c>
      <c r="L4" s="9">
        <f>'[1]15'!L48</f>
        <v>25934.500000000015</v>
      </c>
      <c r="M4" s="15">
        <f>'[1]15'!M48</f>
        <v>69917</v>
      </c>
      <c r="N4" s="9">
        <f>'[1]15'!N48</f>
        <v>0</v>
      </c>
      <c r="O4" s="11">
        <f>'[1]15'!O48</f>
        <v>8000</v>
      </c>
      <c r="P4" s="90">
        <f>'[1]15'!P48</f>
        <v>-189280.44000000018</v>
      </c>
      <c r="Q4" s="10">
        <f>'[1]15'!Q48</f>
        <v>0</v>
      </c>
      <c r="R4" s="13">
        <f>'[1]15'!R48</f>
        <v>680</v>
      </c>
      <c r="S4" s="90">
        <f>'[1]15'!S48</f>
        <v>4.4300000000052364</v>
      </c>
      <c r="T4" s="9">
        <f>'[1]15'!T48</f>
        <v>0</v>
      </c>
      <c r="U4" s="17">
        <f>'[1]15'!U48</f>
        <v>365000</v>
      </c>
      <c r="V4" s="10">
        <f>'[1]15'!V48</f>
        <v>18738.360000000022</v>
      </c>
    </row>
    <row r="5" spans="1:22" x14ac:dyDescent="0.25">
      <c r="A5" s="18"/>
      <c r="B5" s="19" t="s">
        <v>50</v>
      </c>
      <c r="C5" s="7">
        <f>C4+1</f>
        <v>342</v>
      </c>
      <c r="D5" s="21"/>
      <c r="E5" s="21"/>
      <c r="F5" s="22"/>
      <c r="G5" s="22"/>
      <c r="H5" s="23"/>
      <c r="I5" s="23"/>
      <c r="J5" s="23"/>
      <c r="K5" s="24"/>
      <c r="L5" s="24"/>
      <c r="M5" s="23"/>
      <c r="N5" s="113"/>
      <c r="O5" s="26">
        <v>6180</v>
      </c>
      <c r="P5" s="23"/>
      <c r="Q5" s="27"/>
      <c r="R5" s="20"/>
      <c r="S5" s="23"/>
      <c r="T5" s="24"/>
      <c r="U5" s="28"/>
      <c r="V5" s="27"/>
    </row>
    <row r="6" spans="1:22" x14ac:dyDescent="0.25">
      <c r="A6" s="18"/>
      <c r="B6" s="19" t="s">
        <v>51</v>
      </c>
      <c r="C6" s="7">
        <f t="shared" ref="C6:C16" si="0">C5+1</f>
        <v>343</v>
      </c>
      <c r="D6" s="20"/>
      <c r="E6" s="21"/>
      <c r="F6" s="22"/>
      <c r="G6" s="22"/>
      <c r="H6" s="23"/>
      <c r="I6" s="23"/>
      <c r="J6" s="23"/>
      <c r="K6" s="24"/>
      <c r="L6" s="24"/>
      <c r="M6" s="23"/>
      <c r="N6" s="113"/>
      <c r="O6" s="26"/>
      <c r="P6" s="23"/>
      <c r="Q6" s="27"/>
      <c r="R6" s="20">
        <v>1159</v>
      </c>
      <c r="S6" s="23"/>
      <c r="T6" s="24"/>
      <c r="U6" s="28"/>
      <c r="V6" s="27"/>
    </row>
    <row r="7" spans="1:22" x14ac:dyDescent="0.25">
      <c r="A7" s="18"/>
      <c r="B7" s="19"/>
      <c r="C7" s="7">
        <f t="shared" si="0"/>
        <v>344</v>
      </c>
      <c r="D7" s="20"/>
      <c r="E7" s="21"/>
      <c r="F7" s="22"/>
      <c r="G7" s="22"/>
      <c r="H7" s="23"/>
      <c r="I7" s="23"/>
      <c r="J7" s="23"/>
      <c r="K7" s="24"/>
      <c r="L7" s="24"/>
      <c r="M7" s="23"/>
      <c r="N7" s="113"/>
      <c r="O7" s="26"/>
      <c r="P7" s="23"/>
      <c r="Q7" s="27"/>
      <c r="R7" s="20"/>
      <c r="S7" s="23"/>
      <c r="T7" s="24"/>
      <c r="U7" s="28"/>
      <c r="V7" s="27"/>
    </row>
    <row r="8" spans="1:22" x14ac:dyDescent="0.25">
      <c r="A8" s="18"/>
      <c r="B8" s="19"/>
      <c r="C8" s="7">
        <f t="shared" si="0"/>
        <v>345</v>
      </c>
      <c r="D8" s="20"/>
      <c r="E8" s="21"/>
      <c r="F8" s="22"/>
      <c r="G8" s="22"/>
      <c r="H8" s="23"/>
      <c r="I8" s="23"/>
      <c r="J8" s="23"/>
      <c r="K8" s="24"/>
      <c r="L8" s="24"/>
      <c r="M8" s="23"/>
      <c r="N8" s="113"/>
      <c r="O8" s="187"/>
      <c r="P8" s="23"/>
      <c r="Q8" s="27"/>
      <c r="R8" s="20"/>
      <c r="S8" s="23"/>
      <c r="T8" s="24"/>
      <c r="U8" s="28"/>
      <c r="V8" s="27"/>
    </row>
    <row r="9" spans="1:22" x14ac:dyDescent="0.25">
      <c r="A9" s="18"/>
      <c r="B9" s="19"/>
      <c r="C9" s="7">
        <f t="shared" si="0"/>
        <v>346</v>
      </c>
      <c r="D9" s="20"/>
      <c r="E9" s="21"/>
      <c r="F9" s="22"/>
      <c r="G9" s="22"/>
      <c r="H9" s="23"/>
      <c r="I9" s="23"/>
      <c r="J9" s="23"/>
      <c r="K9" s="24"/>
      <c r="L9" s="24"/>
      <c r="M9" s="23"/>
      <c r="N9" s="113"/>
      <c r="O9" s="26"/>
      <c r="P9" s="23"/>
      <c r="Q9" s="27"/>
      <c r="R9" s="20"/>
      <c r="S9" s="23"/>
      <c r="T9" s="24"/>
      <c r="U9" s="28"/>
      <c r="V9" s="27"/>
    </row>
    <row r="10" spans="1:22" x14ac:dyDescent="0.25">
      <c r="A10" s="18"/>
      <c r="B10" s="19"/>
      <c r="C10" s="6">
        <f t="shared" si="0"/>
        <v>347</v>
      </c>
      <c r="D10" s="20"/>
      <c r="E10" s="21"/>
      <c r="F10" s="22"/>
      <c r="G10" s="22"/>
      <c r="H10" s="23"/>
      <c r="I10" s="23"/>
      <c r="J10" s="23"/>
      <c r="K10" s="24"/>
      <c r="L10" s="24"/>
      <c r="M10" s="23"/>
      <c r="N10" s="113"/>
      <c r="O10" s="26"/>
      <c r="P10" s="23"/>
      <c r="Q10" s="27"/>
      <c r="R10" s="20"/>
      <c r="S10" s="23"/>
      <c r="T10" s="24"/>
      <c r="U10" s="28"/>
      <c r="V10" s="27"/>
    </row>
    <row r="11" spans="1:22" x14ac:dyDescent="0.25">
      <c r="A11" s="18"/>
      <c r="B11" s="19"/>
      <c r="C11" s="6">
        <f t="shared" si="0"/>
        <v>348</v>
      </c>
      <c r="D11" s="20"/>
      <c r="E11" s="21"/>
      <c r="F11" s="22"/>
      <c r="G11" s="22"/>
      <c r="H11" s="23"/>
      <c r="I11" s="23"/>
      <c r="J11" s="23"/>
      <c r="K11" s="24"/>
      <c r="L11" s="24"/>
      <c r="M11" s="23"/>
      <c r="N11" s="113"/>
      <c r="O11" s="26"/>
      <c r="P11" s="23"/>
      <c r="Q11" s="27"/>
      <c r="R11" s="20"/>
      <c r="S11" s="23"/>
      <c r="T11" s="24"/>
      <c r="U11" s="28"/>
      <c r="V11" s="27"/>
    </row>
    <row r="12" spans="1:22" x14ac:dyDescent="0.25">
      <c r="A12" s="18"/>
      <c r="B12" s="19"/>
      <c r="C12" s="6">
        <f t="shared" si="0"/>
        <v>349</v>
      </c>
      <c r="D12" s="20"/>
      <c r="E12" s="21"/>
      <c r="F12" s="22"/>
      <c r="G12" s="22"/>
      <c r="H12" s="23"/>
      <c r="I12" s="23"/>
      <c r="J12" s="23"/>
      <c r="K12" s="24"/>
      <c r="L12" s="24"/>
      <c r="M12" s="23"/>
      <c r="N12" s="113"/>
      <c r="O12" s="26"/>
      <c r="P12" s="23"/>
      <c r="Q12" s="27"/>
      <c r="R12" s="20"/>
      <c r="S12" s="23"/>
      <c r="T12" s="24"/>
      <c r="U12" s="28"/>
      <c r="V12" s="27"/>
    </row>
    <row r="13" spans="1:22" x14ac:dyDescent="0.25">
      <c r="A13" s="18"/>
      <c r="B13" s="19"/>
      <c r="C13" s="6">
        <f t="shared" si="0"/>
        <v>350</v>
      </c>
      <c r="D13" s="20"/>
      <c r="E13" s="21"/>
      <c r="F13" s="22"/>
      <c r="G13" s="22"/>
      <c r="H13" s="23"/>
      <c r="I13" s="23"/>
      <c r="J13" s="23"/>
      <c r="K13" s="24"/>
      <c r="L13" s="24"/>
      <c r="M13" s="23"/>
      <c r="N13" s="113"/>
      <c r="O13" s="26"/>
      <c r="P13" s="23"/>
      <c r="Q13" s="27"/>
      <c r="R13" s="20"/>
      <c r="S13" s="23"/>
      <c r="T13" s="24"/>
      <c r="U13" s="28"/>
      <c r="V13" s="27"/>
    </row>
    <row r="14" spans="1:22" x14ac:dyDescent="0.25">
      <c r="A14" s="18"/>
      <c r="B14" s="19"/>
      <c r="C14" s="6">
        <f t="shared" si="0"/>
        <v>351</v>
      </c>
      <c r="D14" s="20"/>
      <c r="E14" s="21"/>
      <c r="F14" s="22"/>
      <c r="G14" s="22"/>
      <c r="H14" s="23"/>
      <c r="I14" s="23"/>
      <c r="J14" s="23"/>
      <c r="K14" s="24"/>
      <c r="L14" s="24"/>
      <c r="M14" s="23"/>
      <c r="N14" s="113"/>
      <c r="O14" s="26"/>
      <c r="P14" s="23"/>
      <c r="Q14" s="27"/>
      <c r="R14" s="20"/>
      <c r="S14" s="23"/>
      <c r="T14" s="24"/>
      <c r="U14" s="28"/>
      <c r="V14" s="27"/>
    </row>
    <row r="15" spans="1:22" x14ac:dyDescent="0.25">
      <c r="A15" s="18"/>
      <c r="B15" s="19" t="s">
        <v>50</v>
      </c>
      <c r="C15" s="6">
        <f t="shared" si="0"/>
        <v>352</v>
      </c>
      <c r="D15" s="20"/>
      <c r="E15" s="21"/>
      <c r="F15" s="22"/>
      <c r="G15" s="22"/>
      <c r="H15" s="23"/>
      <c r="I15" s="23"/>
      <c r="J15" s="23"/>
      <c r="K15" s="24"/>
      <c r="L15" s="24"/>
      <c r="M15" s="23"/>
      <c r="N15" s="113"/>
      <c r="O15" s="26"/>
      <c r="P15" s="23"/>
      <c r="Q15" s="27"/>
      <c r="R15" s="20"/>
      <c r="S15" s="23"/>
      <c r="T15" s="24"/>
      <c r="U15" s="28"/>
      <c r="V15" s="27"/>
    </row>
    <row r="16" spans="1:22" ht="15.75" thickBot="1" x14ac:dyDescent="0.3">
      <c r="A16" s="18"/>
      <c r="B16" s="19" t="s">
        <v>51</v>
      </c>
      <c r="C16" s="6">
        <f t="shared" si="0"/>
        <v>353</v>
      </c>
      <c r="D16" s="31"/>
      <c r="E16" s="32"/>
      <c r="F16" s="33"/>
      <c r="G16" s="33"/>
      <c r="H16" s="34"/>
      <c r="I16" s="34"/>
      <c r="J16" s="34"/>
      <c r="K16" s="35"/>
      <c r="L16" s="35"/>
      <c r="M16" s="34"/>
      <c r="N16" s="114"/>
      <c r="O16" s="37"/>
      <c r="P16" s="34"/>
      <c r="Q16" s="38"/>
      <c r="R16" s="31"/>
      <c r="S16" s="34"/>
      <c r="T16" s="35"/>
      <c r="U16" s="39"/>
      <c r="V16" s="38"/>
    </row>
    <row r="17" spans="1:22" ht="15.75" thickBot="1" x14ac:dyDescent="0.3">
      <c r="A17" s="197"/>
      <c r="B17" s="198"/>
      <c r="C17" s="6"/>
      <c r="D17" s="40">
        <f t="shared" ref="D17:V17" si="1">SUM(D4:D16)</f>
        <v>3632</v>
      </c>
      <c r="E17" s="41">
        <f t="shared" si="1"/>
        <v>15346</v>
      </c>
      <c r="F17" s="42">
        <f t="shared" si="1"/>
        <v>214.39200000000005</v>
      </c>
      <c r="G17" s="42">
        <f t="shared" si="1"/>
        <v>0</v>
      </c>
      <c r="H17" s="42">
        <f t="shared" si="1"/>
        <v>16031.549999999912</v>
      </c>
      <c r="I17" s="42">
        <f t="shared" si="1"/>
        <v>39230.614999999998</v>
      </c>
      <c r="J17" s="42">
        <f t="shared" si="1"/>
        <v>453.22999999999729</v>
      </c>
      <c r="K17" s="43">
        <f t="shared" si="1"/>
        <v>1</v>
      </c>
      <c r="L17" s="188">
        <f t="shared" si="1"/>
        <v>25934.500000000015</v>
      </c>
      <c r="M17" s="188">
        <f t="shared" si="1"/>
        <v>69917</v>
      </c>
      <c r="N17" s="189">
        <f t="shared" si="1"/>
        <v>0</v>
      </c>
      <c r="O17" s="41">
        <f t="shared" si="1"/>
        <v>14180</v>
      </c>
      <c r="P17" s="42">
        <f t="shared" si="1"/>
        <v>-189280.44000000018</v>
      </c>
      <c r="Q17" s="93">
        <f t="shared" si="1"/>
        <v>0</v>
      </c>
      <c r="R17" s="40">
        <f t="shared" si="1"/>
        <v>1839</v>
      </c>
      <c r="S17" s="42">
        <f t="shared" si="1"/>
        <v>4.4300000000052364</v>
      </c>
      <c r="T17" s="43">
        <f t="shared" si="1"/>
        <v>0</v>
      </c>
      <c r="U17" s="42">
        <f t="shared" si="1"/>
        <v>365000</v>
      </c>
      <c r="V17" s="93">
        <f t="shared" si="1"/>
        <v>18738.360000000022</v>
      </c>
    </row>
    <row r="18" spans="1:22" x14ac:dyDescent="0.25">
      <c r="A18" s="46" t="s">
        <v>36</v>
      </c>
      <c r="B18" s="46" t="s">
        <v>37</v>
      </c>
      <c r="C18" s="47">
        <v>167</v>
      </c>
      <c r="D18" s="48"/>
      <c r="E18" s="49"/>
      <c r="F18" s="50"/>
      <c r="G18" s="50"/>
      <c r="H18" s="50"/>
      <c r="I18" s="50"/>
      <c r="J18" s="50"/>
      <c r="K18" s="51"/>
      <c r="L18" s="51"/>
      <c r="M18" s="50"/>
      <c r="N18" s="115"/>
      <c r="O18" s="53"/>
      <c r="P18" s="50"/>
      <c r="Q18" s="54"/>
      <c r="R18" s="48"/>
      <c r="S18" s="50"/>
      <c r="T18" s="51"/>
      <c r="U18" s="55"/>
      <c r="V18" s="54"/>
    </row>
    <row r="19" spans="1:22" x14ac:dyDescent="0.25">
      <c r="A19" s="18" t="s">
        <v>91</v>
      </c>
      <c r="B19" s="19" t="s">
        <v>40</v>
      </c>
      <c r="C19" s="47">
        <f>C18+1</f>
        <v>168</v>
      </c>
      <c r="D19" s="20"/>
      <c r="E19" s="21">
        <v>4680</v>
      </c>
      <c r="F19" s="22"/>
      <c r="G19" s="22"/>
      <c r="H19" s="23"/>
      <c r="I19" s="23"/>
      <c r="J19" s="23"/>
      <c r="K19" s="24"/>
      <c r="L19" s="24"/>
      <c r="M19" s="23"/>
      <c r="N19" s="113"/>
      <c r="O19" s="26">
        <v>-4000</v>
      </c>
      <c r="P19" s="23"/>
      <c r="Q19" s="27"/>
      <c r="R19" s="20">
        <v>-680</v>
      </c>
      <c r="S19" s="23"/>
      <c r="T19" s="24"/>
      <c r="U19" s="28"/>
      <c r="V19" s="27"/>
    </row>
    <row r="20" spans="1:22" x14ac:dyDescent="0.25">
      <c r="A20" s="18"/>
      <c r="B20" s="19"/>
      <c r="C20" s="47">
        <f t="shared" ref="C20:C28" si="2">C19+1</f>
        <v>169</v>
      </c>
      <c r="D20" s="20"/>
      <c r="E20" s="21"/>
      <c r="F20" s="22"/>
      <c r="G20" s="22"/>
      <c r="H20" s="23"/>
      <c r="I20" s="23"/>
      <c r="J20" s="23"/>
      <c r="K20" s="24"/>
      <c r="L20" s="24"/>
      <c r="M20" s="23"/>
      <c r="N20" s="113"/>
      <c r="O20" s="26"/>
      <c r="P20" s="23"/>
      <c r="Q20" s="27"/>
      <c r="R20" s="20"/>
      <c r="S20" s="23"/>
      <c r="T20" s="24"/>
      <c r="U20" s="28"/>
      <c r="V20" s="27"/>
    </row>
    <row r="21" spans="1:22" x14ac:dyDescent="0.25">
      <c r="A21" s="18"/>
      <c r="B21" s="19"/>
      <c r="C21" s="47">
        <f t="shared" si="2"/>
        <v>170</v>
      </c>
      <c r="D21" s="20"/>
      <c r="E21" s="21"/>
      <c r="F21" s="22"/>
      <c r="G21" s="22"/>
      <c r="H21" s="23"/>
      <c r="I21" s="23"/>
      <c r="J21" s="23"/>
      <c r="K21" s="24"/>
      <c r="L21" s="24"/>
      <c r="M21" s="23"/>
      <c r="N21" s="113"/>
      <c r="O21" s="26"/>
      <c r="P21" s="23"/>
      <c r="Q21" s="27"/>
      <c r="R21" s="20"/>
      <c r="S21" s="23"/>
      <c r="T21" s="24"/>
      <c r="U21" s="28"/>
      <c r="V21" s="27"/>
    </row>
    <row r="22" spans="1:22" x14ac:dyDescent="0.25">
      <c r="A22" s="18"/>
      <c r="B22" s="19"/>
      <c r="C22" s="47">
        <f t="shared" si="2"/>
        <v>171</v>
      </c>
      <c r="D22" s="20"/>
      <c r="E22" s="21"/>
      <c r="F22" s="22"/>
      <c r="G22" s="22"/>
      <c r="H22" s="23"/>
      <c r="I22" s="23"/>
      <c r="J22" s="23"/>
      <c r="K22" s="24"/>
      <c r="L22" s="24"/>
      <c r="M22" s="23"/>
      <c r="N22" s="113"/>
      <c r="O22" s="26"/>
      <c r="P22" s="23"/>
      <c r="Q22" s="27"/>
      <c r="R22" s="20"/>
      <c r="S22" s="23"/>
      <c r="T22" s="24"/>
      <c r="U22" s="28"/>
      <c r="V22" s="27"/>
    </row>
    <row r="23" spans="1:22" x14ac:dyDescent="0.25">
      <c r="A23" s="18"/>
      <c r="B23" s="19"/>
      <c r="C23" s="47">
        <f t="shared" si="2"/>
        <v>172</v>
      </c>
      <c r="D23" s="20"/>
      <c r="E23" s="21"/>
      <c r="F23" s="22"/>
      <c r="G23" s="22"/>
      <c r="H23" s="23"/>
      <c r="I23" s="23"/>
      <c r="J23" s="23"/>
      <c r="K23" s="24"/>
      <c r="L23" s="24"/>
      <c r="M23" s="23"/>
      <c r="N23" s="113"/>
      <c r="O23" s="26"/>
      <c r="P23" s="23"/>
      <c r="Q23" s="27"/>
      <c r="R23" s="20"/>
      <c r="S23" s="23"/>
      <c r="T23" s="24"/>
      <c r="U23" s="28"/>
      <c r="V23" s="27"/>
    </row>
    <row r="24" spans="1:22" x14ac:dyDescent="0.25">
      <c r="A24" s="18"/>
      <c r="B24" s="19"/>
      <c r="C24" s="47">
        <f t="shared" si="2"/>
        <v>173</v>
      </c>
      <c r="D24" s="20"/>
      <c r="E24" s="21"/>
      <c r="F24" s="22"/>
      <c r="G24" s="22"/>
      <c r="H24" s="23"/>
      <c r="I24" s="23"/>
      <c r="J24" s="23"/>
      <c r="K24" s="24"/>
      <c r="L24" s="24"/>
      <c r="M24" s="23"/>
      <c r="N24" s="113"/>
      <c r="O24" s="26"/>
      <c r="P24" s="23"/>
      <c r="Q24" s="27"/>
      <c r="R24" s="20"/>
      <c r="S24" s="23"/>
      <c r="T24" s="24"/>
      <c r="U24" s="28"/>
      <c r="V24" s="27"/>
    </row>
    <row r="25" spans="1:22" x14ac:dyDescent="0.25">
      <c r="A25" s="18"/>
      <c r="B25" s="19"/>
      <c r="C25" s="47">
        <f t="shared" si="2"/>
        <v>174</v>
      </c>
      <c r="D25" s="20"/>
      <c r="E25" s="21"/>
      <c r="F25" s="22"/>
      <c r="G25" s="22"/>
      <c r="H25" s="23"/>
      <c r="I25" s="23"/>
      <c r="J25" s="23"/>
      <c r="K25" s="24"/>
      <c r="L25" s="24"/>
      <c r="M25" s="23"/>
      <c r="N25" s="113"/>
      <c r="O25" s="26"/>
      <c r="P25" s="23"/>
      <c r="Q25" s="27"/>
      <c r="R25" s="20"/>
      <c r="S25" s="23"/>
      <c r="T25" s="24"/>
      <c r="U25" s="28"/>
      <c r="V25" s="27"/>
    </row>
    <row r="26" spans="1:22" x14ac:dyDescent="0.25">
      <c r="A26" s="18"/>
      <c r="B26" s="19"/>
      <c r="C26" s="47">
        <f t="shared" si="2"/>
        <v>175</v>
      </c>
      <c r="D26" s="20"/>
      <c r="E26" s="21"/>
      <c r="F26" s="22"/>
      <c r="G26" s="22"/>
      <c r="H26" s="23"/>
      <c r="I26" s="23"/>
      <c r="J26" s="23"/>
      <c r="K26" s="24"/>
      <c r="L26" s="24"/>
      <c r="M26" s="23"/>
      <c r="N26" s="113"/>
      <c r="O26" s="26"/>
      <c r="P26" s="23"/>
      <c r="Q26" s="27"/>
      <c r="R26" s="20"/>
      <c r="S26" s="23"/>
      <c r="T26" s="24"/>
      <c r="U26" s="28"/>
      <c r="V26" s="27"/>
    </row>
    <row r="27" spans="1:22" x14ac:dyDescent="0.25">
      <c r="A27" s="18"/>
      <c r="B27" s="19"/>
      <c r="C27" s="47">
        <f t="shared" si="2"/>
        <v>176</v>
      </c>
      <c r="D27" s="20"/>
      <c r="E27" s="21"/>
      <c r="F27" s="22"/>
      <c r="G27" s="22"/>
      <c r="H27" s="23"/>
      <c r="I27" s="23"/>
      <c r="J27" s="23"/>
      <c r="K27" s="24"/>
      <c r="L27" s="24"/>
      <c r="M27" s="23"/>
      <c r="N27" s="113"/>
      <c r="O27" s="26"/>
      <c r="P27" s="23"/>
      <c r="Q27" s="27"/>
      <c r="R27" s="20"/>
      <c r="S27" s="23"/>
      <c r="T27" s="24"/>
      <c r="U27" s="28"/>
      <c r="V27" s="27"/>
    </row>
    <row r="28" spans="1:22" ht="15.75" thickBot="1" x14ac:dyDescent="0.3">
      <c r="A28" s="107"/>
      <c r="B28" s="108"/>
      <c r="C28" s="47">
        <f t="shared" si="2"/>
        <v>177</v>
      </c>
      <c r="D28" s="31"/>
      <c r="E28" s="32"/>
      <c r="F28" s="33"/>
      <c r="G28" s="33"/>
      <c r="H28" s="34"/>
      <c r="I28" s="34"/>
      <c r="J28" s="34"/>
      <c r="K28" s="35"/>
      <c r="L28" s="35"/>
      <c r="M28" s="34"/>
      <c r="N28" s="114"/>
      <c r="O28" s="37"/>
      <c r="P28" s="34"/>
      <c r="Q28" s="38"/>
      <c r="R28" s="31"/>
      <c r="S28" s="34"/>
      <c r="T28" s="35"/>
      <c r="U28" s="39"/>
      <c r="V28" s="38"/>
    </row>
    <row r="29" spans="1:22" ht="15.75" thickBot="1" x14ac:dyDescent="0.3">
      <c r="A29" s="199"/>
      <c r="B29" s="200"/>
      <c r="C29" s="58"/>
      <c r="D29" s="59">
        <f>SUM(D18:D28)</f>
        <v>0</v>
      </c>
      <c r="E29" s="59">
        <f t="shared" ref="E29:V29" si="3">SUM(E18:E28)</f>
        <v>4680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1">
        <f t="shared" si="3"/>
        <v>0</v>
      </c>
      <c r="L29" s="190">
        <f t="shared" si="3"/>
        <v>0</v>
      </c>
      <c r="M29" s="190">
        <f t="shared" si="3"/>
        <v>0</v>
      </c>
      <c r="N29" s="61">
        <f t="shared" si="3"/>
        <v>0</v>
      </c>
      <c r="O29" s="116">
        <f t="shared" si="3"/>
        <v>-4000</v>
      </c>
      <c r="P29" s="60">
        <f t="shared" si="3"/>
        <v>0</v>
      </c>
      <c r="Q29" s="117">
        <f t="shared" si="3"/>
        <v>0</v>
      </c>
      <c r="R29" s="59">
        <f t="shared" si="3"/>
        <v>-680</v>
      </c>
      <c r="S29" s="60">
        <f t="shared" si="3"/>
        <v>0</v>
      </c>
      <c r="T29" s="61">
        <f t="shared" si="3"/>
        <v>0</v>
      </c>
      <c r="U29" s="191">
        <f t="shared" si="3"/>
        <v>0</v>
      </c>
      <c r="V29" s="117">
        <f t="shared" si="3"/>
        <v>0</v>
      </c>
    </row>
    <row r="30" spans="1:22" x14ac:dyDescent="0.25">
      <c r="A30" s="201" t="s">
        <v>41</v>
      </c>
      <c r="B30" s="202"/>
      <c r="C30" s="63">
        <v>402</v>
      </c>
      <c r="D30" s="64"/>
      <c r="E30" s="65"/>
      <c r="F30" s="66"/>
      <c r="G30" s="66"/>
      <c r="H30" s="66"/>
      <c r="I30" s="66"/>
      <c r="J30" s="66"/>
      <c r="K30" s="67"/>
      <c r="L30" s="67"/>
      <c r="M30" s="66"/>
      <c r="N30" s="118"/>
      <c r="O30" s="69"/>
      <c r="P30" s="66"/>
      <c r="Q30" s="70"/>
      <c r="R30" s="64"/>
      <c r="S30" s="66"/>
      <c r="T30" s="67"/>
      <c r="U30" s="71"/>
      <c r="V30" s="70"/>
    </row>
    <row r="31" spans="1:22" x14ac:dyDescent="0.25">
      <c r="A31" s="29" t="s">
        <v>85</v>
      </c>
      <c r="B31" s="72" t="s">
        <v>57</v>
      </c>
      <c r="C31" s="73">
        <f>C30+1</f>
        <v>403</v>
      </c>
      <c r="D31" s="20"/>
      <c r="E31" s="21"/>
      <c r="F31" s="22"/>
      <c r="G31" s="22"/>
      <c r="H31" s="23"/>
      <c r="I31" s="23"/>
      <c r="J31" s="23"/>
      <c r="K31" s="24"/>
      <c r="L31" s="24"/>
      <c r="M31" s="23"/>
      <c r="N31" s="113"/>
      <c r="O31" s="26">
        <v>50</v>
      </c>
      <c r="P31" s="23"/>
      <c r="Q31" s="27"/>
      <c r="R31" s="20"/>
      <c r="S31" s="23"/>
      <c r="T31" s="24"/>
      <c r="U31" s="28"/>
      <c r="V31" s="27"/>
    </row>
    <row r="32" spans="1:22" x14ac:dyDescent="0.25">
      <c r="A32" s="18" t="s">
        <v>214</v>
      </c>
      <c r="B32" s="19" t="s">
        <v>215</v>
      </c>
      <c r="C32" s="73">
        <f t="shared" ref="C32:C47" si="4">C31+1</f>
        <v>404</v>
      </c>
      <c r="D32" s="20">
        <v>300</v>
      </c>
      <c r="E32" s="21"/>
      <c r="F32" s="22"/>
      <c r="G32" s="22"/>
      <c r="H32" s="23"/>
      <c r="I32" s="23"/>
      <c r="J32" s="23"/>
      <c r="K32" s="24"/>
      <c r="L32" s="24"/>
      <c r="M32" s="23"/>
      <c r="N32" s="113"/>
      <c r="O32" s="26"/>
      <c r="P32" s="23"/>
      <c r="Q32" s="27"/>
      <c r="R32" s="20"/>
      <c r="S32" s="23"/>
      <c r="T32" s="24"/>
      <c r="U32" s="28"/>
      <c r="V32" s="27"/>
    </row>
    <row r="33" spans="1:22" x14ac:dyDescent="0.25">
      <c r="A33" s="18" t="s">
        <v>136</v>
      </c>
      <c r="B33" s="19" t="s">
        <v>216</v>
      </c>
      <c r="C33" s="73">
        <f t="shared" si="4"/>
        <v>405</v>
      </c>
      <c r="D33" s="20">
        <v>340</v>
      </c>
      <c r="E33" s="21"/>
      <c r="F33" s="22"/>
      <c r="G33" s="22"/>
      <c r="H33" s="23"/>
      <c r="I33" s="23"/>
      <c r="J33" s="23"/>
      <c r="K33" s="24"/>
      <c r="L33" s="24"/>
      <c r="M33" s="23"/>
      <c r="N33" s="113"/>
      <c r="O33" s="26"/>
      <c r="P33" s="23"/>
      <c r="Q33" s="27"/>
      <c r="R33" s="20"/>
      <c r="S33" s="23"/>
      <c r="T33" s="24"/>
      <c r="U33" s="28"/>
      <c r="V33" s="27"/>
    </row>
    <row r="34" spans="1:22" x14ac:dyDescent="0.25">
      <c r="A34" s="29"/>
      <c r="B34" s="72"/>
      <c r="C34" s="73">
        <f t="shared" si="4"/>
        <v>406</v>
      </c>
      <c r="D34" s="20"/>
      <c r="E34" s="21"/>
      <c r="F34" s="22"/>
      <c r="G34" s="22"/>
      <c r="H34" s="23"/>
      <c r="I34" s="23"/>
      <c r="J34" s="23"/>
      <c r="K34" s="24"/>
      <c r="L34" s="24"/>
      <c r="M34" s="23"/>
      <c r="N34" s="113"/>
      <c r="O34" s="26"/>
      <c r="P34" s="23"/>
      <c r="Q34" s="27"/>
      <c r="R34" s="20"/>
      <c r="S34" s="23"/>
      <c r="T34" s="24"/>
      <c r="U34" s="28"/>
      <c r="V34" s="27"/>
    </row>
    <row r="35" spans="1:22" x14ac:dyDescent="0.25">
      <c r="A35" s="19"/>
      <c r="B35" s="72"/>
      <c r="C35" s="73">
        <f t="shared" si="4"/>
        <v>407</v>
      </c>
      <c r="D35" s="20"/>
      <c r="E35" s="21"/>
      <c r="F35" s="22"/>
      <c r="G35" s="22"/>
      <c r="H35" s="23"/>
      <c r="I35" s="23"/>
      <c r="J35" s="23"/>
      <c r="K35" s="24"/>
      <c r="L35" s="24"/>
      <c r="M35" s="23"/>
      <c r="N35" s="113"/>
      <c r="O35" s="26"/>
      <c r="P35" s="23"/>
      <c r="Q35" s="27"/>
      <c r="R35" s="20"/>
      <c r="S35" s="23"/>
      <c r="T35" s="24"/>
      <c r="U35" s="28"/>
      <c r="V35" s="27"/>
    </row>
    <row r="36" spans="1:22" x14ac:dyDescent="0.25">
      <c r="A36" s="18"/>
      <c r="B36" s="19"/>
      <c r="C36" s="73">
        <f t="shared" si="4"/>
        <v>408</v>
      </c>
      <c r="D36" s="20"/>
      <c r="E36" s="21"/>
      <c r="F36" s="22"/>
      <c r="G36" s="22"/>
      <c r="H36" s="23"/>
      <c r="I36" s="23"/>
      <c r="J36" s="23"/>
      <c r="K36" s="24"/>
      <c r="L36" s="24"/>
      <c r="M36" s="23"/>
      <c r="N36" s="113"/>
      <c r="O36" s="26"/>
      <c r="P36" s="23"/>
      <c r="Q36" s="27"/>
      <c r="R36" s="20"/>
      <c r="S36" s="23"/>
      <c r="T36" s="24"/>
      <c r="U36" s="28"/>
      <c r="V36" s="27"/>
    </row>
    <row r="37" spans="1:22" x14ac:dyDescent="0.25">
      <c r="A37" s="18"/>
      <c r="B37" s="19"/>
      <c r="C37" s="73">
        <f t="shared" si="4"/>
        <v>409</v>
      </c>
      <c r="D37" s="20"/>
      <c r="E37" s="21"/>
      <c r="F37" s="22"/>
      <c r="G37" s="22"/>
      <c r="H37" s="23"/>
      <c r="I37" s="23"/>
      <c r="J37" s="23"/>
      <c r="K37" s="24"/>
      <c r="L37" s="24"/>
      <c r="M37" s="23"/>
      <c r="N37" s="113"/>
      <c r="O37" s="26"/>
      <c r="P37" s="23"/>
      <c r="Q37" s="27"/>
      <c r="R37" s="20"/>
      <c r="S37" s="23"/>
      <c r="T37" s="24"/>
      <c r="U37" s="28"/>
      <c r="V37" s="27"/>
    </row>
    <row r="38" spans="1:22" x14ac:dyDescent="0.25">
      <c r="A38" s="18"/>
      <c r="B38" s="19"/>
      <c r="C38" s="73">
        <f t="shared" si="4"/>
        <v>410</v>
      </c>
      <c r="D38" s="20"/>
      <c r="E38" s="21"/>
      <c r="F38" s="22"/>
      <c r="G38" s="22"/>
      <c r="H38" s="23"/>
      <c r="I38" s="23"/>
      <c r="J38" s="23"/>
      <c r="K38" s="24"/>
      <c r="L38" s="24"/>
      <c r="M38" s="23"/>
      <c r="N38" s="113"/>
      <c r="O38" s="26"/>
      <c r="P38" s="23"/>
      <c r="Q38" s="27"/>
      <c r="R38" s="20"/>
      <c r="S38" s="23"/>
      <c r="T38" s="24"/>
      <c r="U38" s="28"/>
      <c r="V38" s="27"/>
    </row>
    <row r="39" spans="1:22" x14ac:dyDescent="0.25">
      <c r="A39" s="29"/>
      <c r="B39" s="72"/>
      <c r="C39" s="73">
        <f t="shared" si="4"/>
        <v>411</v>
      </c>
      <c r="D39" s="20"/>
      <c r="E39" s="21"/>
      <c r="F39" s="22"/>
      <c r="G39" s="22"/>
      <c r="H39" s="23"/>
      <c r="I39" s="23"/>
      <c r="J39" s="23"/>
      <c r="K39" s="24"/>
      <c r="L39" s="24"/>
      <c r="M39" s="23"/>
      <c r="N39" s="113"/>
      <c r="O39" s="26"/>
      <c r="P39" s="23"/>
      <c r="Q39" s="27"/>
      <c r="R39" s="20"/>
      <c r="S39" s="23"/>
      <c r="T39" s="24"/>
      <c r="U39" s="28"/>
      <c r="V39" s="27"/>
    </row>
    <row r="40" spans="1:22" x14ac:dyDescent="0.25">
      <c r="A40" s="29"/>
      <c r="B40" s="72"/>
      <c r="C40" s="73">
        <f t="shared" si="4"/>
        <v>412</v>
      </c>
      <c r="D40" s="20"/>
      <c r="E40" s="21"/>
      <c r="F40" s="22"/>
      <c r="G40" s="22"/>
      <c r="H40" s="23"/>
      <c r="I40" s="23"/>
      <c r="J40" s="23"/>
      <c r="K40" s="24"/>
      <c r="L40" s="24"/>
      <c r="M40" s="23"/>
      <c r="N40" s="113"/>
      <c r="O40" s="26"/>
      <c r="P40" s="23"/>
      <c r="Q40" s="27"/>
      <c r="R40" s="20"/>
      <c r="S40" s="23"/>
      <c r="T40" s="24"/>
      <c r="U40" s="28"/>
      <c r="V40" s="27"/>
    </row>
    <row r="41" spans="1:22" x14ac:dyDescent="0.25">
      <c r="A41" s="18"/>
      <c r="B41" s="19"/>
      <c r="C41" s="73">
        <f t="shared" si="4"/>
        <v>413</v>
      </c>
      <c r="D41" s="20"/>
      <c r="E41" s="21"/>
      <c r="F41" s="22"/>
      <c r="G41" s="22"/>
      <c r="H41" s="23"/>
      <c r="I41" s="23"/>
      <c r="J41" s="23"/>
      <c r="K41" s="24"/>
      <c r="L41" s="24"/>
      <c r="M41" s="23"/>
      <c r="N41" s="113"/>
      <c r="O41" s="26"/>
      <c r="P41" s="23"/>
      <c r="Q41" s="27"/>
      <c r="R41" s="20"/>
      <c r="S41" s="23"/>
      <c r="T41" s="24"/>
      <c r="U41" s="28"/>
      <c r="V41" s="27"/>
    </row>
    <row r="42" spans="1:22" x14ac:dyDescent="0.25">
      <c r="A42" s="18"/>
      <c r="B42" s="72"/>
      <c r="C42" s="73">
        <f t="shared" si="4"/>
        <v>414</v>
      </c>
      <c r="D42" s="20"/>
      <c r="E42" s="21"/>
      <c r="F42" s="22"/>
      <c r="G42" s="22"/>
      <c r="H42" s="23"/>
      <c r="I42" s="23"/>
      <c r="J42" s="23"/>
      <c r="K42" s="24"/>
      <c r="L42" s="24"/>
      <c r="M42" s="23"/>
      <c r="N42" s="113"/>
      <c r="O42" s="26"/>
      <c r="P42" s="23"/>
      <c r="Q42" s="27"/>
      <c r="R42" s="20"/>
      <c r="S42" s="23"/>
      <c r="T42" s="24"/>
      <c r="U42" s="28"/>
      <c r="V42" s="27"/>
    </row>
    <row r="43" spans="1:22" x14ac:dyDescent="0.25">
      <c r="A43" s="18"/>
      <c r="B43" s="19"/>
      <c r="C43" s="73">
        <f t="shared" si="4"/>
        <v>415</v>
      </c>
      <c r="D43" s="20"/>
      <c r="E43" s="21"/>
      <c r="F43" s="22"/>
      <c r="G43" s="22"/>
      <c r="H43" s="23"/>
      <c r="I43" s="23"/>
      <c r="J43" s="23"/>
      <c r="K43" s="24"/>
      <c r="L43" s="24"/>
      <c r="M43" s="23"/>
      <c r="N43" s="113"/>
      <c r="O43" s="26"/>
      <c r="P43" s="23"/>
      <c r="Q43" s="27"/>
      <c r="R43" s="20"/>
      <c r="S43" s="23"/>
      <c r="T43" s="24"/>
      <c r="U43" s="28"/>
      <c r="V43" s="27"/>
    </row>
    <row r="44" spans="1:22" x14ac:dyDescent="0.25">
      <c r="A44" s="18"/>
      <c r="B44" s="72"/>
      <c r="C44" s="73">
        <f t="shared" si="4"/>
        <v>416</v>
      </c>
      <c r="D44" s="20"/>
      <c r="E44" s="21"/>
      <c r="F44" s="22"/>
      <c r="G44" s="22"/>
      <c r="H44" s="23"/>
      <c r="I44" s="23"/>
      <c r="J44" s="23"/>
      <c r="K44" s="24"/>
      <c r="L44" s="24"/>
      <c r="M44" s="23"/>
      <c r="N44" s="113"/>
      <c r="O44" s="26"/>
      <c r="P44" s="23"/>
      <c r="Q44" s="27"/>
      <c r="R44" s="20"/>
      <c r="S44" s="23"/>
      <c r="T44" s="24"/>
      <c r="U44" s="28"/>
      <c r="V44" s="27"/>
    </row>
    <row r="45" spans="1:22" x14ac:dyDescent="0.25">
      <c r="A45" s="18"/>
      <c r="B45" s="72"/>
      <c r="C45" s="73">
        <f t="shared" si="4"/>
        <v>417</v>
      </c>
      <c r="D45" s="20"/>
      <c r="E45" s="21"/>
      <c r="F45" s="22"/>
      <c r="G45" s="22"/>
      <c r="H45" s="23"/>
      <c r="I45" s="23"/>
      <c r="J45" s="23"/>
      <c r="K45" s="24"/>
      <c r="L45" s="24"/>
      <c r="M45" s="23"/>
      <c r="N45" s="113"/>
      <c r="O45" s="26"/>
      <c r="P45" s="23"/>
      <c r="Q45" s="27"/>
      <c r="R45" s="20"/>
      <c r="S45" s="23"/>
      <c r="T45" s="24"/>
      <c r="U45" s="28"/>
      <c r="V45" s="27"/>
    </row>
    <row r="46" spans="1:22" x14ac:dyDescent="0.25">
      <c r="A46" s="29" t="s">
        <v>85</v>
      </c>
      <c r="B46" s="72" t="s">
        <v>57</v>
      </c>
      <c r="C46" s="73">
        <f t="shared" si="4"/>
        <v>418</v>
      </c>
      <c r="D46" s="20"/>
      <c r="E46" s="21"/>
      <c r="F46" s="22"/>
      <c r="G46" s="22"/>
      <c r="H46" s="23"/>
      <c r="I46" s="23"/>
      <c r="J46" s="23"/>
      <c r="K46" s="24"/>
      <c r="L46" s="24"/>
      <c r="M46" s="23"/>
      <c r="N46" s="113"/>
      <c r="O46" s="26"/>
      <c r="P46" s="23"/>
      <c r="Q46" s="27"/>
      <c r="R46" s="20"/>
      <c r="S46" s="23"/>
      <c r="T46" s="24"/>
      <c r="U46" s="28"/>
      <c r="V46" s="27"/>
    </row>
    <row r="47" spans="1:22" x14ac:dyDescent="0.25">
      <c r="A47" s="29" t="s">
        <v>85</v>
      </c>
      <c r="B47" s="72" t="s">
        <v>58</v>
      </c>
      <c r="C47" s="73">
        <f t="shared" si="4"/>
        <v>419</v>
      </c>
      <c r="D47" s="20"/>
      <c r="E47" s="21"/>
      <c r="F47" s="22"/>
      <c r="G47" s="22"/>
      <c r="H47" s="23"/>
      <c r="I47" s="23"/>
      <c r="J47" s="23"/>
      <c r="K47" s="24"/>
      <c r="L47" s="24"/>
      <c r="M47" s="23"/>
      <c r="N47" s="113"/>
      <c r="O47" s="26"/>
      <c r="P47" s="23"/>
      <c r="Q47" s="27"/>
      <c r="R47" s="20"/>
      <c r="S47" s="23"/>
      <c r="T47" s="24"/>
      <c r="U47" s="28"/>
      <c r="V47" s="27"/>
    </row>
    <row r="48" spans="1:22" x14ac:dyDescent="0.25">
      <c r="A48" s="74"/>
      <c r="B48" s="75"/>
      <c r="C48" s="73"/>
      <c r="D48" s="76">
        <f t="shared" ref="D48:V48" si="5">SUM(D30:D47)</f>
        <v>640</v>
      </c>
      <c r="E48" s="76">
        <f t="shared" si="5"/>
        <v>0</v>
      </c>
      <c r="F48" s="77">
        <f t="shared" si="5"/>
        <v>0</v>
      </c>
      <c r="G48" s="77">
        <f t="shared" si="5"/>
        <v>0</v>
      </c>
      <c r="H48" s="77">
        <f t="shared" si="5"/>
        <v>0</v>
      </c>
      <c r="I48" s="77">
        <f t="shared" si="5"/>
        <v>0</v>
      </c>
      <c r="J48" s="77">
        <f t="shared" si="5"/>
        <v>0</v>
      </c>
      <c r="K48" s="78">
        <f t="shared" si="5"/>
        <v>0</v>
      </c>
      <c r="L48" s="192">
        <f t="shared" si="5"/>
        <v>0</v>
      </c>
      <c r="M48" s="192">
        <f t="shared" si="5"/>
        <v>0</v>
      </c>
      <c r="N48" s="78">
        <f t="shared" si="5"/>
        <v>0</v>
      </c>
      <c r="O48" s="119">
        <f t="shared" si="5"/>
        <v>50</v>
      </c>
      <c r="P48" s="77">
        <f t="shared" si="5"/>
        <v>0</v>
      </c>
      <c r="Q48" s="120">
        <f t="shared" si="5"/>
        <v>0</v>
      </c>
      <c r="R48" s="76">
        <f t="shared" si="5"/>
        <v>0</v>
      </c>
      <c r="S48" s="77">
        <f t="shared" si="5"/>
        <v>0</v>
      </c>
      <c r="T48" s="78">
        <f t="shared" si="5"/>
        <v>0</v>
      </c>
      <c r="U48" s="193">
        <f t="shared" si="5"/>
        <v>0</v>
      </c>
      <c r="V48" s="120">
        <f t="shared" si="5"/>
        <v>0</v>
      </c>
    </row>
    <row r="49" spans="1:22" ht="15.75" thickBot="1" x14ac:dyDescent="0.3">
      <c r="A49" s="80" t="s">
        <v>48</v>
      </c>
      <c r="B49" s="81">
        <f>D49+E49+F49*5+G49*3.5+O49+R49</f>
        <v>35378.959999999999</v>
      </c>
      <c r="C49" s="82" t="s">
        <v>49</v>
      </c>
      <c r="D49" s="83">
        <f t="shared" ref="D49:V49" si="6">D17+D29-D48</f>
        <v>2992</v>
      </c>
      <c r="E49" s="83">
        <f t="shared" si="6"/>
        <v>20026</v>
      </c>
      <c r="F49" s="84">
        <f t="shared" si="6"/>
        <v>214.39200000000005</v>
      </c>
      <c r="G49" s="84">
        <f t="shared" si="6"/>
        <v>0</v>
      </c>
      <c r="H49" s="84">
        <f t="shared" si="6"/>
        <v>16031.549999999912</v>
      </c>
      <c r="I49" s="84">
        <f t="shared" si="6"/>
        <v>39230.614999999998</v>
      </c>
      <c r="J49" s="84">
        <f t="shared" si="6"/>
        <v>453.22999999999729</v>
      </c>
      <c r="K49" s="85">
        <f t="shared" si="6"/>
        <v>1</v>
      </c>
      <c r="L49" s="8">
        <f t="shared" si="6"/>
        <v>25934.500000000015</v>
      </c>
      <c r="M49" s="8">
        <f t="shared" si="6"/>
        <v>69917</v>
      </c>
      <c r="N49" s="85">
        <f t="shared" si="6"/>
        <v>0</v>
      </c>
      <c r="O49" s="194">
        <f t="shared" si="6"/>
        <v>10130</v>
      </c>
      <c r="P49" s="84">
        <f t="shared" si="6"/>
        <v>-189280.44000000018</v>
      </c>
      <c r="Q49" s="123">
        <f t="shared" si="6"/>
        <v>0</v>
      </c>
      <c r="R49" s="83">
        <f t="shared" si="6"/>
        <v>1159</v>
      </c>
      <c r="S49" s="84">
        <f t="shared" si="6"/>
        <v>4.4300000000052364</v>
      </c>
      <c r="T49" s="85">
        <f t="shared" si="6"/>
        <v>0</v>
      </c>
      <c r="U49" s="194">
        <f t="shared" si="6"/>
        <v>365000</v>
      </c>
      <c r="V49" s="123">
        <f t="shared" si="6"/>
        <v>18738.360000000022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2026-04-18T05:50:14Z</dcterms:modified>
</cp:coreProperties>
</file>