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F1B09CD-AE8E-491D-9FBF-61B2919CDBE1}" xr6:coauthVersionLast="47" xr6:coauthVersionMax="47" xr10:uidLastSave="{00000000-0000-0000-0000-000000000000}"/>
  <bookViews>
    <workbookView xWindow="-120" yWindow="-120" windowWidth="29040" windowHeight="15720" activeTab="17" xr2:uid="{B6974D0F-4202-4862-BE19-04E5EE27C6A5}"/>
  </bookViews>
  <sheets>
    <sheet name="2" sheetId="1" r:id="rId1"/>
    <sheet name="4" sheetId="2" r:id="rId2"/>
    <sheet name="5" sheetId="3" r:id="rId3"/>
    <sheet name="6" sheetId="4" r:id="rId4"/>
    <sheet name="7" sheetId="5" r:id="rId5"/>
    <sheet name="8" sheetId="6" r:id="rId6"/>
    <sheet name="9" sheetId="7" r:id="rId7"/>
    <sheet name="10" sheetId="8" r:id="rId8"/>
    <sheet name="11" sheetId="9" r:id="rId9"/>
    <sheet name="12" sheetId="10" r:id="rId10"/>
    <sheet name="13" sheetId="11" r:id="rId11"/>
    <sheet name="14" sheetId="12" r:id="rId12"/>
    <sheet name="15" sheetId="13" r:id="rId13"/>
    <sheet name="16" sheetId="14" r:id="rId14"/>
    <sheet name="18" sheetId="15" r:id="rId15"/>
    <sheet name="19" sheetId="16" r:id="rId16"/>
    <sheet name="20" sheetId="17" r:id="rId17"/>
    <sheet name="21" sheetId="18" r:id="rId18"/>
    <sheet name="22" sheetId="19" r:id="rId19"/>
  </sheets>
  <externalReferences>
    <externalReference r:id="rId20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51" i="19" l="1"/>
  <c r="U51" i="19"/>
  <c r="T51" i="19"/>
  <c r="S51" i="19"/>
  <c r="R51" i="19"/>
  <c r="Q51" i="19"/>
  <c r="P51" i="19"/>
  <c r="O51" i="19"/>
  <c r="N51" i="19"/>
  <c r="M51" i="19"/>
  <c r="L51" i="19"/>
  <c r="K51" i="19"/>
  <c r="J51" i="19"/>
  <c r="I51" i="19"/>
  <c r="H51" i="19"/>
  <c r="G51" i="19"/>
  <c r="F51" i="19"/>
  <c r="E51" i="19"/>
  <c r="D51" i="19"/>
  <c r="C35" i="19"/>
  <c r="C36" i="19" s="1"/>
  <c r="C37" i="19" s="1"/>
  <c r="C38" i="19" s="1"/>
  <c r="C39" i="19" s="1"/>
  <c r="C40" i="19" s="1"/>
  <c r="C41" i="19" s="1"/>
  <c r="C42" i="19" s="1"/>
  <c r="C43" i="19" s="1"/>
  <c r="C44" i="19" s="1"/>
  <c r="C45" i="19" s="1"/>
  <c r="C46" i="19" s="1"/>
  <c r="C47" i="19" s="1"/>
  <c r="C48" i="19" s="1"/>
  <c r="C49" i="19" s="1"/>
  <c r="C50" i="19" s="1"/>
  <c r="V33" i="19"/>
  <c r="U33" i="19"/>
  <c r="T33" i="19"/>
  <c r="S33" i="19"/>
  <c r="R33" i="19"/>
  <c r="Q33" i="19"/>
  <c r="P33" i="19"/>
  <c r="O33" i="19"/>
  <c r="N33" i="19"/>
  <c r="M33" i="19"/>
  <c r="L33" i="19"/>
  <c r="K33" i="19"/>
  <c r="J33" i="19"/>
  <c r="I33" i="19"/>
  <c r="H33" i="19"/>
  <c r="G33" i="19"/>
  <c r="F33" i="19"/>
  <c r="E33" i="19"/>
  <c r="D33" i="19"/>
  <c r="C23" i="19"/>
  <c r="C24" i="19" s="1"/>
  <c r="C25" i="19" s="1"/>
  <c r="C26" i="19" s="1"/>
  <c r="C27" i="19" s="1"/>
  <c r="C28" i="19" s="1"/>
  <c r="C29" i="19" s="1"/>
  <c r="C30" i="19" s="1"/>
  <c r="C31" i="19" s="1"/>
  <c r="C32" i="19" s="1"/>
  <c r="C22" i="19"/>
  <c r="T20" i="19"/>
  <c r="T52" i="19" s="1"/>
  <c r="R20" i="19"/>
  <c r="R52" i="19" s="1"/>
  <c r="P20" i="19"/>
  <c r="P52" i="19" s="1"/>
  <c r="M20" i="19"/>
  <c r="M52" i="19" s="1"/>
  <c r="H20" i="19"/>
  <c r="H52" i="19" s="1"/>
  <c r="D20" i="19"/>
  <c r="D52" i="19" s="1"/>
  <c r="C8" i="19"/>
  <c r="C9" i="19" s="1"/>
  <c r="C10" i="19" s="1"/>
  <c r="C11" i="19" s="1"/>
  <c r="C12" i="19" s="1"/>
  <c r="C13" i="19" s="1"/>
  <c r="C14" i="19" s="1"/>
  <c r="C15" i="19" s="1"/>
  <c r="C16" i="19" s="1"/>
  <c r="C17" i="19" s="1"/>
  <c r="C18" i="19" s="1"/>
  <c r="C19" i="19" s="1"/>
  <c r="C6" i="19"/>
  <c r="C5" i="19"/>
  <c r="V4" i="19"/>
  <c r="V20" i="19" s="1"/>
  <c r="V52" i="19" s="1"/>
  <c r="U4" i="19"/>
  <c r="U20" i="19" s="1"/>
  <c r="U52" i="19" s="1"/>
  <c r="T4" i="19"/>
  <c r="S4" i="19"/>
  <c r="S20" i="19" s="1"/>
  <c r="S52" i="19" s="1"/>
  <c r="R4" i="19"/>
  <c r="Q4" i="19"/>
  <c r="Q20" i="19" s="1"/>
  <c r="Q52" i="19" s="1"/>
  <c r="P4" i="19"/>
  <c r="O4" i="19"/>
  <c r="O20" i="19" s="1"/>
  <c r="O52" i="19" s="1"/>
  <c r="N4" i="19"/>
  <c r="N20" i="19" s="1"/>
  <c r="N52" i="19" s="1"/>
  <c r="M4" i="19"/>
  <c r="L4" i="19"/>
  <c r="L20" i="19" s="1"/>
  <c r="L52" i="19" s="1"/>
  <c r="K4" i="19"/>
  <c r="K20" i="19" s="1"/>
  <c r="K52" i="19" s="1"/>
  <c r="J4" i="19"/>
  <c r="J20" i="19" s="1"/>
  <c r="J52" i="19" s="1"/>
  <c r="I4" i="19"/>
  <c r="I20" i="19" s="1"/>
  <c r="I52" i="19" s="1"/>
  <c r="H4" i="19"/>
  <c r="G4" i="19"/>
  <c r="G20" i="19" s="1"/>
  <c r="G52" i="19" s="1"/>
  <c r="F4" i="19"/>
  <c r="F20" i="19" s="1"/>
  <c r="F52" i="19" s="1"/>
  <c r="E4" i="19"/>
  <c r="E20" i="19" s="1"/>
  <c r="E52" i="19" s="1"/>
  <c r="D4" i="19"/>
  <c r="A2" i="19"/>
  <c r="B1" i="19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G52" i="18"/>
  <c r="F52" i="18"/>
  <c r="E52" i="18"/>
  <c r="D52" i="18"/>
  <c r="C34" i="18"/>
  <c r="C35" i="18" s="1"/>
  <c r="C36" i="18" s="1"/>
  <c r="C37" i="18" s="1"/>
  <c r="C38" i="18" s="1"/>
  <c r="C39" i="18" s="1"/>
  <c r="C40" i="18" s="1"/>
  <c r="C41" i="18" s="1"/>
  <c r="C42" i="18" s="1"/>
  <c r="C43" i="18" s="1"/>
  <c r="C44" i="18" s="1"/>
  <c r="C45" i="18" s="1"/>
  <c r="C46" i="18" s="1"/>
  <c r="C47" i="18" s="1"/>
  <c r="C48" i="18" s="1"/>
  <c r="C49" i="18" s="1"/>
  <c r="C50" i="18" s="1"/>
  <c r="C51" i="18" s="1"/>
  <c r="C33" i="18"/>
  <c r="V31" i="18"/>
  <c r="U31" i="18"/>
  <c r="T31" i="18"/>
  <c r="S31" i="18"/>
  <c r="R31" i="18"/>
  <c r="Q31" i="18"/>
  <c r="P31" i="18"/>
  <c r="O31" i="18"/>
  <c r="N31" i="18"/>
  <c r="M31" i="18"/>
  <c r="L31" i="18"/>
  <c r="K31" i="18"/>
  <c r="J31" i="18"/>
  <c r="I31" i="18"/>
  <c r="H31" i="18"/>
  <c r="G31" i="18"/>
  <c r="F31" i="18"/>
  <c r="E31" i="18"/>
  <c r="D31" i="18"/>
  <c r="C19" i="18"/>
  <c r="C20" i="18" s="1"/>
  <c r="C21" i="18" s="1"/>
  <c r="C22" i="18" s="1"/>
  <c r="C23" i="18" s="1"/>
  <c r="C24" i="18" s="1"/>
  <c r="C25" i="18" s="1"/>
  <c r="C26" i="18" s="1"/>
  <c r="C27" i="18" s="1"/>
  <c r="C28" i="18" s="1"/>
  <c r="C29" i="18" s="1"/>
  <c r="C30" i="18" s="1"/>
  <c r="C18" i="18"/>
  <c r="V16" i="18"/>
  <c r="V53" i="18" s="1"/>
  <c r="U16" i="18"/>
  <c r="U53" i="18" s="1"/>
  <c r="T16" i="18"/>
  <c r="T53" i="18" s="1"/>
  <c r="R16" i="18"/>
  <c r="R53" i="18" s="1"/>
  <c r="M16" i="18"/>
  <c r="M53" i="18" s="1"/>
  <c r="C6" i="18"/>
  <c r="C7" i="18" s="1"/>
  <c r="C8" i="18" s="1"/>
  <c r="C9" i="18" s="1"/>
  <c r="C10" i="18" s="1"/>
  <c r="C11" i="18" s="1"/>
  <c r="C12" i="18" s="1"/>
  <c r="C13" i="18" s="1"/>
  <c r="C14" i="18" s="1"/>
  <c r="C15" i="18" s="1"/>
  <c r="C5" i="18"/>
  <c r="V4" i="18"/>
  <c r="U4" i="18"/>
  <c r="T4" i="18"/>
  <c r="S4" i="18"/>
  <c r="S16" i="18" s="1"/>
  <c r="S53" i="18" s="1"/>
  <c r="R4" i="18"/>
  <c r="Q4" i="18"/>
  <c r="Q16" i="18" s="1"/>
  <c r="Q53" i="18" s="1"/>
  <c r="P4" i="18"/>
  <c r="P16" i="18" s="1"/>
  <c r="P53" i="18" s="1"/>
  <c r="O4" i="18"/>
  <c r="O16" i="18" s="1"/>
  <c r="O53" i="18" s="1"/>
  <c r="N4" i="18"/>
  <c r="N16" i="18" s="1"/>
  <c r="N53" i="18" s="1"/>
  <c r="M4" i="18"/>
  <c r="L4" i="18"/>
  <c r="L16" i="18" s="1"/>
  <c r="L53" i="18" s="1"/>
  <c r="K4" i="18"/>
  <c r="K16" i="18" s="1"/>
  <c r="K53" i="18" s="1"/>
  <c r="J4" i="18"/>
  <c r="J16" i="18" s="1"/>
  <c r="J53" i="18" s="1"/>
  <c r="I4" i="18"/>
  <c r="I16" i="18" s="1"/>
  <c r="I53" i="18" s="1"/>
  <c r="H4" i="18"/>
  <c r="H16" i="18" s="1"/>
  <c r="H53" i="18" s="1"/>
  <c r="G4" i="18"/>
  <c r="G16" i="18" s="1"/>
  <c r="G53" i="18" s="1"/>
  <c r="F4" i="18"/>
  <c r="F16" i="18" s="1"/>
  <c r="F53" i="18" s="1"/>
  <c r="E4" i="18"/>
  <c r="E16" i="18" s="1"/>
  <c r="E53" i="18" s="1"/>
  <c r="D4" i="18"/>
  <c r="D16" i="18" s="1"/>
  <c r="D53" i="18" s="1"/>
  <c r="A2" i="18"/>
  <c r="B1" i="18"/>
  <c r="V46" i="17"/>
  <c r="U46" i="17"/>
  <c r="T46" i="17"/>
  <c r="S46" i="17"/>
  <c r="R46" i="17"/>
  <c r="Q46" i="17"/>
  <c r="P46" i="17"/>
  <c r="O46" i="17"/>
  <c r="N46" i="17"/>
  <c r="M46" i="17"/>
  <c r="L46" i="17"/>
  <c r="K46" i="17"/>
  <c r="J46" i="17"/>
  <c r="I46" i="17"/>
  <c r="H46" i="17"/>
  <c r="G46" i="17"/>
  <c r="F46" i="17"/>
  <c r="E46" i="17"/>
  <c r="D46" i="17"/>
  <c r="C35" i="17"/>
  <c r="C36" i="17" s="1"/>
  <c r="C37" i="17" s="1"/>
  <c r="C38" i="17" s="1"/>
  <c r="C39" i="17" s="1"/>
  <c r="C40" i="17" s="1"/>
  <c r="C41" i="17" s="1"/>
  <c r="C42" i="17" s="1"/>
  <c r="C43" i="17" s="1"/>
  <c r="C44" i="17" s="1"/>
  <c r="C45" i="17" s="1"/>
  <c r="V33" i="17"/>
  <c r="U33" i="17"/>
  <c r="T33" i="17"/>
  <c r="S33" i="17"/>
  <c r="R33" i="17"/>
  <c r="Q33" i="17"/>
  <c r="P33" i="17"/>
  <c r="O33" i="17"/>
  <c r="N33" i="17"/>
  <c r="M33" i="17"/>
  <c r="L33" i="17"/>
  <c r="K33" i="17"/>
  <c r="J33" i="17"/>
  <c r="I33" i="17"/>
  <c r="H33" i="17"/>
  <c r="G33" i="17"/>
  <c r="F33" i="17"/>
  <c r="E33" i="17"/>
  <c r="D33" i="17"/>
  <c r="C23" i="17"/>
  <c r="C24" i="17" s="1"/>
  <c r="C25" i="17" s="1"/>
  <c r="C26" i="17" s="1"/>
  <c r="C27" i="17" s="1"/>
  <c r="C28" i="17" s="1"/>
  <c r="C29" i="17" s="1"/>
  <c r="C30" i="17" s="1"/>
  <c r="C31" i="17" s="1"/>
  <c r="C32" i="17" s="1"/>
  <c r="C22" i="17"/>
  <c r="C21" i="17"/>
  <c r="C5" i="17"/>
  <c r="C6" i="17" s="1"/>
  <c r="C7" i="17" s="1"/>
  <c r="C8" i="17" s="1"/>
  <c r="C9" i="17" s="1"/>
  <c r="C10" i="17" s="1"/>
  <c r="C11" i="17" s="1"/>
  <c r="C12" i="17" s="1"/>
  <c r="C13" i="17" s="1"/>
  <c r="C14" i="17" s="1"/>
  <c r="C15" i="17" s="1"/>
  <c r="C16" i="17" s="1"/>
  <c r="C17" i="17" s="1"/>
  <c r="C18" i="17" s="1"/>
  <c r="V4" i="17"/>
  <c r="V19" i="17" s="1"/>
  <c r="V47" i="17" s="1"/>
  <c r="U4" i="17"/>
  <c r="U19" i="17" s="1"/>
  <c r="U47" i="17" s="1"/>
  <c r="T4" i="17"/>
  <c r="T19" i="17" s="1"/>
  <c r="T47" i="17" s="1"/>
  <c r="S4" i="17"/>
  <c r="S19" i="17" s="1"/>
  <c r="S47" i="17" s="1"/>
  <c r="R4" i="17"/>
  <c r="R19" i="17" s="1"/>
  <c r="R47" i="17" s="1"/>
  <c r="Q4" i="17"/>
  <c r="Q19" i="17" s="1"/>
  <c r="Q47" i="17" s="1"/>
  <c r="P4" i="17"/>
  <c r="P19" i="17" s="1"/>
  <c r="P47" i="17" s="1"/>
  <c r="O4" i="17"/>
  <c r="O19" i="17" s="1"/>
  <c r="O47" i="17" s="1"/>
  <c r="N4" i="17"/>
  <c r="N19" i="17" s="1"/>
  <c r="N47" i="17" s="1"/>
  <c r="M4" i="17"/>
  <c r="M19" i="17" s="1"/>
  <c r="M47" i="17" s="1"/>
  <c r="L4" i="17"/>
  <c r="L19" i="17" s="1"/>
  <c r="L47" i="17" s="1"/>
  <c r="K4" i="17"/>
  <c r="K19" i="17" s="1"/>
  <c r="K47" i="17" s="1"/>
  <c r="J4" i="17"/>
  <c r="J19" i="17" s="1"/>
  <c r="J47" i="17" s="1"/>
  <c r="I4" i="17"/>
  <c r="I19" i="17" s="1"/>
  <c r="I47" i="17" s="1"/>
  <c r="H4" i="17"/>
  <c r="H19" i="17" s="1"/>
  <c r="H47" i="17" s="1"/>
  <c r="G4" i="17"/>
  <c r="G19" i="17" s="1"/>
  <c r="G47" i="17" s="1"/>
  <c r="F4" i="17"/>
  <c r="F19" i="17" s="1"/>
  <c r="F47" i="17" s="1"/>
  <c r="E4" i="17"/>
  <c r="E19" i="17" s="1"/>
  <c r="E47" i="17" s="1"/>
  <c r="D4" i="17"/>
  <c r="D19" i="17" s="1"/>
  <c r="D47" i="17" s="1"/>
  <c r="A2" i="17"/>
  <c r="B1" i="17"/>
  <c r="V44" i="16"/>
  <c r="U44" i="16"/>
  <c r="T44" i="16"/>
  <c r="S44" i="16"/>
  <c r="R44" i="16"/>
  <c r="Q44" i="16"/>
  <c r="P44" i="16"/>
  <c r="O44" i="16"/>
  <c r="N44" i="16"/>
  <c r="M44" i="16"/>
  <c r="L44" i="16"/>
  <c r="K44" i="16"/>
  <c r="J44" i="16"/>
  <c r="I44" i="16"/>
  <c r="H44" i="16"/>
  <c r="G44" i="16"/>
  <c r="F44" i="16"/>
  <c r="E44" i="16"/>
  <c r="D44" i="16"/>
  <c r="C33" i="16"/>
  <c r="C34" i="16" s="1"/>
  <c r="C35" i="16" s="1"/>
  <c r="C36" i="16" s="1"/>
  <c r="C37" i="16" s="1"/>
  <c r="C38" i="16" s="1"/>
  <c r="C39" i="16" s="1"/>
  <c r="C40" i="16" s="1"/>
  <c r="C41" i="16" s="1"/>
  <c r="C42" i="16" s="1"/>
  <c r="C43" i="16" s="1"/>
  <c r="V31" i="16"/>
  <c r="U31" i="16"/>
  <c r="T31" i="16"/>
  <c r="S31" i="16"/>
  <c r="R31" i="16"/>
  <c r="Q31" i="16"/>
  <c r="P31" i="16"/>
  <c r="O31" i="16"/>
  <c r="N31" i="16"/>
  <c r="M31" i="16"/>
  <c r="L31" i="16"/>
  <c r="K31" i="16"/>
  <c r="J31" i="16"/>
  <c r="I31" i="16"/>
  <c r="H31" i="16"/>
  <c r="G31" i="16"/>
  <c r="F31" i="16"/>
  <c r="E31" i="16"/>
  <c r="D31" i="16"/>
  <c r="C22" i="16"/>
  <c r="C23" i="16" s="1"/>
  <c r="C24" i="16" s="1"/>
  <c r="C25" i="16" s="1"/>
  <c r="C26" i="16" s="1"/>
  <c r="C27" i="16" s="1"/>
  <c r="C28" i="16" s="1"/>
  <c r="C29" i="16" s="1"/>
  <c r="C30" i="16" s="1"/>
  <c r="C21" i="16"/>
  <c r="C20" i="16"/>
  <c r="C7" i="16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6" i="16"/>
  <c r="C5" i="16"/>
  <c r="V4" i="16"/>
  <c r="V18" i="16" s="1"/>
  <c r="V45" i="16" s="1"/>
  <c r="U4" i="16"/>
  <c r="U18" i="16" s="1"/>
  <c r="U45" i="16" s="1"/>
  <c r="T4" i="16"/>
  <c r="T18" i="16" s="1"/>
  <c r="T45" i="16" s="1"/>
  <c r="S4" i="16"/>
  <c r="S18" i="16" s="1"/>
  <c r="S45" i="16" s="1"/>
  <c r="R4" i="16"/>
  <c r="R18" i="16" s="1"/>
  <c r="R45" i="16" s="1"/>
  <c r="Q4" i="16"/>
  <c r="Q18" i="16" s="1"/>
  <c r="Q45" i="16" s="1"/>
  <c r="P4" i="16"/>
  <c r="P18" i="16" s="1"/>
  <c r="P45" i="16" s="1"/>
  <c r="O4" i="16"/>
  <c r="O18" i="16" s="1"/>
  <c r="O45" i="16" s="1"/>
  <c r="N4" i="16"/>
  <c r="N18" i="16" s="1"/>
  <c r="N45" i="16" s="1"/>
  <c r="M4" i="16"/>
  <c r="M18" i="16" s="1"/>
  <c r="M45" i="16" s="1"/>
  <c r="L4" i="16"/>
  <c r="L18" i="16" s="1"/>
  <c r="L45" i="16" s="1"/>
  <c r="K4" i="16"/>
  <c r="K18" i="16" s="1"/>
  <c r="K45" i="16" s="1"/>
  <c r="J4" i="16"/>
  <c r="J18" i="16" s="1"/>
  <c r="J45" i="16" s="1"/>
  <c r="I4" i="16"/>
  <c r="I18" i="16" s="1"/>
  <c r="I45" i="16" s="1"/>
  <c r="H4" i="16"/>
  <c r="H18" i="16" s="1"/>
  <c r="H45" i="16" s="1"/>
  <c r="G4" i="16"/>
  <c r="G18" i="16" s="1"/>
  <c r="G45" i="16" s="1"/>
  <c r="F4" i="16"/>
  <c r="F18" i="16" s="1"/>
  <c r="F45" i="16" s="1"/>
  <c r="E4" i="16"/>
  <c r="E18" i="16" s="1"/>
  <c r="E45" i="16" s="1"/>
  <c r="D4" i="16"/>
  <c r="D18" i="16" s="1"/>
  <c r="D45" i="16" s="1"/>
  <c r="A2" i="16"/>
  <c r="B1" i="16"/>
  <c r="V49" i="15"/>
  <c r="U49" i="15"/>
  <c r="T49" i="15"/>
  <c r="S49" i="15"/>
  <c r="R49" i="15"/>
  <c r="Q49" i="15"/>
  <c r="P49" i="15"/>
  <c r="O49" i="15"/>
  <c r="N49" i="15"/>
  <c r="M49" i="15"/>
  <c r="L49" i="15"/>
  <c r="K49" i="15"/>
  <c r="J49" i="15"/>
  <c r="I49" i="15"/>
  <c r="H49" i="15"/>
  <c r="G49" i="15"/>
  <c r="F49" i="15"/>
  <c r="E49" i="15"/>
  <c r="D49" i="15"/>
  <c r="C38" i="15"/>
  <c r="C39" i="15" s="1"/>
  <c r="C40" i="15" s="1"/>
  <c r="C41" i="15" s="1"/>
  <c r="C42" i="15" s="1"/>
  <c r="C43" i="15" s="1"/>
  <c r="C44" i="15" s="1"/>
  <c r="C45" i="15" s="1"/>
  <c r="C46" i="15" s="1"/>
  <c r="C47" i="15" s="1"/>
  <c r="C48" i="15" s="1"/>
  <c r="V36" i="15"/>
  <c r="U36" i="15"/>
  <c r="T36" i="15"/>
  <c r="S36" i="15"/>
  <c r="R36" i="15"/>
  <c r="Q36" i="15"/>
  <c r="P36" i="15"/>
  <c r="O36" i="15"/>
  <c r="N36" i="15"/>
  <c r="M36" i="15"/>
  <c r="L36" i="15"/>
  <c r="K36" i="15"/>
  <c r="J36" i="15"/>
  <c r="I36" i="15"/>
  <c r="H36" i="15"/>
  <c r="G36" i="15"/>
  <c r="F36" i="15"/>
  <c r="E36" i="15"/>
  <c r="D36" i="15"/>
  <c r="C26" i="15"/>
  <c r="C27" i="15" s="1"/>
  <c r="C28" i="15" s="1"/>
  <c r="C29" i="15" s="1"/>
  <c r="C30" i="15" s="1"/>
  <c r="C31" i="15" s="1"/>
  <c r="C32" i="15" s="1"/>
  <c r="C33" i="15" s="1"/>
  <c r="C34" i="15" s="1"/>
  <c r="C35" i="15" s="1"/>
  <c r="C7" i="15"/>
  <c r="C8" i="15" s="1"/>
  <c r="C13" i="15" s="1"/>
  <c r="C14" i="15" s="1"/>
  <c r="C15" i="15" s="1"/>
  <c r="C16" i="15" s="1"/>
  <c r="C17" i="15" s="1"/>
  <c r="C18" i="15" s="1"/>
  <c r="C19" i="15" s="1"/>
  <c r="C20" i="15" s="1"/>
  <c r="C21" i="15" s="1"/>
  <c r="C22" i="15" s="1"/>
  <c r="C23" i="15" s="1"/>
  <c r="C6" i="15"/>
  <c r="C5" i="15"/>
  <c r="V4" i="15"/>
  <c r="V24" i="15" s="1"/>
  <c r="V50" i="15" s="1"/>
  <c r="U4" i="15"/>
  <c r="U24" i="15" s="1"/>
  <c r="U50" i="15" s="1"/>
  <c r="T4" i="15"/>
  <c r="T24" i="15" s="1"/>
  <c r="T50" i="15" s="1"/>
  <c r="S4" i="15"/>
  <c r="S24" i="15" s="1"/>
  <c r="S50" i="15" s="1"/>
  <c r="R4" i="15"/>
  <c r="R24" i="15" s="1"/>
  <c r="R50" i="15" s="1"/>
  <c r="Q4" i="15"/>
  <c r="Q24" i="15" s="1"/>
  <c r="Q50" i="15" s="1"/>
  <c r="P4" i="15"/>
  <c r="P24" i="15" s="1"/>
  <c r="P50" i="15" s="1"/>
  <c r="O4" i="15"/>
  <c r="O24" i="15" s="1"/>
  <c r="O50" i="15" s="1"/>
  <c r="N4" i="15"/>
  <c r="N24" i="15" s="1"/>
  <c r="N50" i="15" s="1"/>
  <c r="M4" i="15"/>
  <c r="M24" i="15" s="1"/>
  <c r="M50" i="15" s="1"/>
  <c r="L4" i="15"/>
  <c r="L24" i="15" s="1"/>
  <c r="L50" i="15" s="1"/>
  <c r="K4" i="15"/>
  <c r="K24" i="15" s="1"/>
  <c r="K50" i="15" s="1"/>
  <c r="J4" i="15"/>
  <c r="J24" i="15" s="1"/>
  <c r="J50" i="15" s="1"/>
  <c r="I4" i="15"/>
  <c r="I24" i="15" s="1"/>
  <c r="I50" i="15" s="1"/>
  <c r="H4" i="15"/>
  <c r="H24" i="15" s="1"/>
  <c r="H50" i="15" s="1"/>
  <c r="G4" i="15"/>
  <c r="G24" i="15" s="1"/>
  <c r="G50" i="15" s="1"/>
  <c r="F4" i="15"/>
  <c r="F24" i="15" s="1"/>
  <c r="F50" i="15" s="1"/>
  <c r="E4" i="15"/>
  <c r="E24" i="15" s="1"/>
  <c r="E50" i="15" s="1"/>
  <c r="D4" i="15"/>
  <c r="D24" i="15" s="1"/>
  <c r="D50" i="15" s="1"/>
  <c r="A2" i="15"/>
  <c r="B1" i="15"/>
  <c r="V48" i="14"/>
  <c r="U48" i="14"/>
  <c r="T48" i="14"/>
  <c r="S48" i="14"/>
  <c r="R48" i="14"/>
  <c r="Q48" i="14"/>
  <c r="P48" i="14"/>
  <c r="O48" i="14"/>
  <c r="N48" i="14"/>
  <c r="M48" i="14"/>
  <c r="L48" i="14"/>
  <c r="K48" i="14"/>
  <c r="J48" i="14"/>
  <c r="I48" i="14"/>
  <c r="H48" i="14"/>
  <c r="G48" i="14"/>
  <c r="F48" i="14"/>
  <c r="E48" i="14"/>
  <c r="D48" i="14"/>
  <c r="C32" i="14"/>
  <c r="C33" i="14" s="1"/>
  <c r="C34" i="14" s="1"/>
  <c r="C35" i="14" s="1"/>
  <c r="C36" i="14" s="1"/>
  <c r="C37" i="14" s="1"/>
  <c r="C38" i="14" s="1"/>
  <c r="C39" i="14" s="1"/>
  <c r="C40" i="14" s="1"/>
  <c r="C41" i="14" s="1"/>
  <c r="C42" i="14" s="1"/>
  <c r="C43" i="14" s="1"/>
  <c r="C44" i="14" s="1"/>
  <c r="C45" i="14" s="1"/>
  <c r="C46" i="14" s="1"/>
  <c r="C47" i="14" s="1"/>
  <c r="C31" i="14"/>
  <c r="V29" i="14"/>
  <c r="U29" i="14"/>
  <c r="T29" i="14"/>
  <c r="S29" i="14"/>
  <c r="R29" i="14"/>
  <c r="Q29" i="14"/>
  <c r="P29" i="14"/>
  <c r="O29" i="14"/>
  <c r="N29" i="14"/>
  <c r="M29" i="14"/>
  <c r="L29" i="14"/>
  <c r="K29" i="14"/>
  <c r="J29" i="14"/>
  <c r="I29" i="14"/>
  <c r="H29" i="14"/>
  <c r="G29" i="14"/>
  <c r="F29" i="14"/>
  <c r="E29" i="14"/>
  <c r="D29" i="14"/>
  <c r="C20" i="14"/>
  <c r="C21" i="14" s="1"/>
  <c r="C22" i="14" s="1"/>
  <c r="C23" i="14" s="1"/>
  <c r="C24" i="14" s="1"/>
  <c r="C25" i="14" s="1"/>
  <c r="C26" i="14" s="1"/>
  <c r="C27" i="14" s="1"/>
  <c r="C28" i="14" s="1"/>
  <c r="C19" i="14"/>
  <c r="C5" i="14"/>
  <c r="C6" i="14" s="1"/>
  <c r="C7" i="14" s="1"/>
  <c r="C8" i="14" s="1"/>
  <c r="C9" i="14" s="1"/>
  <c r="C10" i="14" s="1"/>
  <c r="C11" i="14" s="1"/>
  <c r="C12" i="14" s="1"/>
  <c r="C13" i="14" s="1"/>
  <c r="C14" i="14" s="1"/>
  <c r="C15" i="14" s="1"/>
  <c r="C16" i="14" s="1"/>
  <c r="V4" i="14"/>
  <c r="V17" i="14" s="1"/>
  <c r="V49" i="14" s="1"/>
  <c r="U4" i="14"/>
  <c r="U17" i="14" s="1"/>
  <c r="U49" i="14" s="1"/>
  <c r="T4" i="14"/>
  <c r="T17" i="14" s="1"/>
  <c r="T49" i="14" s="1"/>
  <c r="S4" i="14"/>
  <c r="S17" i="14" s="1"/>
  <c r="S49" i="14" s="1"/>
  <c r="R4" i="14"/>
  <c r="R17" i="14" s="1"/>
  <c r="R49" i="14" s="1"/>
  <c r="Q4" i="14"/>
  <c r="Q17" i="14" s="1"/>
  <c r="Q49" i="14" s="1"/>
  <c r="P4" i="14"/>
  <c r="P17" i="14" s="1"/>
  <c r="P49" i="14" s="1"/>
  <c r="O4" i="14"/>
  <c r="O17" i="14" s="1"/>
  <c r="O49" i="14" s="1"/>
  <c r="N4" i="14"/>
  <c r="N17" i="14" s="1"/>
  <c r="N49" i="14" s="1"/>
  <c r="M4" i="14"/>
  <c r="M17" i="14" s="1"/>
  <c r="M49" i="14" s="1"/>
  <c r="L4" i="14"/>
  <c r="L17" i="14" s="1"/>
  <c r="L49" i="14" s="1"/>
  <c r="K4" i="14"/>
  <c r="K17" i="14" s="1"/>
  <c r="K49" i="14" s="1"/>
  <c r="J4" i="14"/>
  <c r="J17" i="14" s="1"/>
  <c r="J49" i="14" s="1"/>
  <c r="I4" i="14"/>
  <c r="I17" i="14" s="1"/>
  <c r="I49" i="14" s="1"/>
  <c r="H4" i="14"/>
  <c r="H17" i="14" s="1"/>
  <c r="H49" i="14" s="1"/>
  <c r="G4" i="14"/>
  <c r="G17" i="14" s="1"/>
  <c r="G49" i="14" s="1"/>
  <c r="F4" i="14"/>
  <c r="F17" i="14" s="1"/>
  <c r="F49" i="14" s="1"/>
  <c r="E4" i="14"/>
  <c r="E17" i="14" s="1"/>
  <c r="E49" i="14" s="1"/>
  <c r="D4" i="14"/>
  <c r="D17" i="14" s="1"/>
  <c r="D49" i="14" s="1"/>
  <c r="A2" i="14"/>
  <c r="B1" i="14"/>
  <c r="V47" i="13"/>
  <c r="U47" i="13"/>
  <c r="T47" i="13"/>
  <c r="S47" i="13"/>
  <c r="R47" i="13"/>
  <c r="Q47" i="13"/>
  <c r="P47" i="13"/>
  <c r="O47" i="13"/>
  <c r="N47" i="13"/>
  <c r="M47" i="13"/>
  <c r="L47" i="13"/>
  <c r="K47" i="13"/>
  <c r="J47" i="13"/>
  <c r="I47" i="13"/>
  <c r="H47" i="13"/>
  <c r="G47" i="13"/>
  <c r="F47" i="13"/>
  <c r="E47" i="13"/>
  <c r="D47" i="13"/>
  <c r="C39" i="13"/>
  <c r="C40" i="13" s="1"/>
  <c r="C41" i="13" s="1"/>
  <c r="C42" i="13" s="1"/>
  <c r="C43" i="13" s="1"/>
  <c r="C44" i="13" s="1"/>
  <c r="C45" i="13" s="1"/>
  <c r="C46" i="13" s="1"/>
  <c r="C38" i="13"/>
  <c r="C37" i="13"/>
  <c r="V35" i="13"/>
  <c r="U35" i="13"/>
  <c r="T35" i="13"/>
  <c r="S35" i="13"/>
  <c r="R35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E35" i="13"/>
  <c r="D35" i="13"/>
  <c r="C26" i="13"/>
  <c r="C27" i="13" s="1"/>
  <c r="C28" i="13" s="1"/>
  <c r="C29" i="13" s="1"/>
  <c r="C30" i="13" s="1"/>
  <c r="C31" i="13" s="1"/>
  <c r="C32" i="13" s="1"/>
  <c r="C33" i="13" s="1"/>
  <c r="C34" i="13" s="1"/>
  <c r="C5" i="13"/>
  <c r="C6" i="13" s="1"/>
  <c r="C7" i="13" s="1"/>
  <c r="C8" i="13" s="1"/>
  <c r="C9" i="13" s="1"/>
  <c r="C10" i="13" s="1"/>
  <c r="C11" i="13" s="1"/>
  <c r="C12" i="13" s="1"/>
  <c r="C13" i="13" s="1"/>
  <c r="C14" i="13" s="1"/>
  <c r="C15" i="13" s="1"/>
  <c r="C16" i="13" s="1"/>
  <c r="C17" i="13" s="1"/>
  <c r="C18" i="13" s="1"/>
  <c r="C19" i="13" s="1"/>
  <c r="C20" i="13" s="1"/>
  <c r="C21" i="13" s="1"/>
  <c r="C22" i="13" s="1"/>
  <c r="C23" i="13" s="1"/>
  <c r="V4" i="13"/>
  <c r="V24" i="13" s="1"/>
  <c r="V48" i="13" s="1"/>
  <c r="U4" i="13"/>
  <c r="U24" i="13" s="1"/>
  <c r="U48" i="13" s="1"/>
  <c r="T4" i="13"/>
  <c r="T24" i="13" s="1"/>
  <c r="T48" i="13" s="1"/>
  <c r="S4" i="13"/>
  <c r="S24" i="13" s="1"/>
  <c r="S48" i="13" s="1"/>
  <c r="R4" i="13"/>
  <c r="R24" i="13" s="1"/>
  <c r="R48" i="13" s="1"/>
  <c r="Q4" i="13"/>
  <c r="Q24" i="13" s="1"/>
  <c r="Q48" i="13" s="1"/>
  <c r="P4" i="13"/>
  <c r="P24" i="13" s="1"/>
  <c r="P48" i="13" s="1"/>
  <c r="O4" i="13"/>
  <c r="O24" i="13" s="1"/>
  <c r="O48" i="13" s="1"/>
  <c r="N4" i="13"/>
  <c r="N24" i="13" s="1"/>
  <c r="N48" i="13" s="1"/>
  <c r="M4" i="13"/>
  <c r="M24" i="13" s="1"/>
  <c r="M48" i="13" s="1"/>
  <c r="L4" i="13"/>
  <c r="L24" i="13" s="1"/>
  <c r="L48" i="13" s="1"/>
  <c r="K4" i="13"/>
  <c r="K24" i="13" s="1"/>
  <c r="K48" i="13" s="1"/>
  <c r="J4" i="13"/>
  <c r="J24" i="13" s="1"/>
  <c r="J48" i="13" s="1"/>
  <c r="I4" i="13"/>
  <c r="I24" i="13" s="1"/>
  <c r="I48" i="13" s="1"/>
  <c r="H4" i="13"/>
  <c r="H24" i="13" s="1"/>
  <c r="H48" i="13" s="1"/>
  <c r="G4" i="13"/>
  <c r="G24" i="13" s="1"/>
  <c r="G48" i="13" s="1"/>
  <c r="F4" i="13"/>
  <c r="F24" i="13" s="1"/>
  <c r="F48" i="13" s="1"/>
  <c r="E4" i="13"/>
  <c r="E24" i="13" s="1"/>
  <c r="E48" i="13" s="1"/>
  <c r="D4" i="13"/>
  <c r="D24" i="13" s="1"/>
  <c r="D48" i="13" s="1"/>
  <c r="A2" i="13"/>
  <c r="B1" i="13"/>
  <c r="V56" i="12"/>
  <c r="U56" i="12"/>
  <c r="T56" i="12"/>
  <c r="S56" i="12"/>
  <c r="R56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37" i="12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C50" i="12" s="1"/>
  <c r="C51" i="12" s="1"/>
  <c r="C52" i="12" s="1"/>
  <c r="C53" i="12" s="1"/>
  <c r="C54" i="12" s="1"/>
  <c r="C55" i="12" s="1"/>
  <c r="C36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25" i="12"/>
  <c r="C26" i="12" s="1"/>
  <c r="C27" i="12" s="1"/>
  <c r="C28" i="12" s="1"/>
  <c r="C29" i="12" s="1"/>
  <c r="C30" i="12" s="1"/>
  <c r="C31" i="12" s="1"/>
  <c r="C32" i="12" s="1"/>
  <c r="C33" i="12" s="1"/>
  <c r="C24" i="12"/>
  <c r="C6" i="12"/>
  <c r="C7" i="12" s="1"/>
  <c r="C9" i="12" s="1"/>
  <c r="C10" i="12" s="1"/>
  <c r="C11" i="12" s="1"/>
  <c r="C12" i="12" s="1"/>
  <c r="C13" i="12" s="1"/>
  <c r="C14" i="12" s="1"/>
  <c r="C15" i="12" s="1"/>
  <c r="C16" i="12" s="1"/>
  <c r="C17" i="12" s="1"/>
  <c r="C18" i="12" s="1"/>
  <c r="C19" i="12" s="1"/>
  <c r="C20" i="12" s="1"/>
  <c r="C21" i="12" s="1"/>
  <c r="C5" i="12"/>
  <c r="V4" i="12"/>
  <c r="V22" i="12" s="1"/>
  <c r="V57" i="12" s="1"/>
  <c r="U4" i="12"/>
  <c r="U22" i="12" s="1"/>
  <c r="U57" i="12" s="1"/>
  <c r="T4" i="12"/>
  <c r="T22" i="12" s="1"/>
  <c r="T57" i="12" s="1"/>
  <c r="S4" i="12"/>
  <c r="S22" i="12" s="1"/>
  <c r="S57" i="12" s="1"/>
  <c r="R4" i="12"/>
  <c r="R22" i="12" s="1"/>
  <c r="R57" i="12" s="1"/>
  <c r="Q4" i="12"/>
  <c r="Q22" i="12" s="1"/>
  <c r="Q57" i="12" s="1"/>
  <c r="P4" i="12"/>
  <c r="P22" i="12" s="1"/>
  <c r="P57" i="12" s="1"/>
  <c r="O4" i="12"/>
  <c r="O22" i="12" s="1"/>
  <c r="O57" i="12" s="1"/>
  <c r="N4" i="12"/>
  <c r="N22" i="12" s="1"/>
  <c r="N57" i="12" s="1"/>
  <c r="M4" i="12"/>
  <c r="M22" i="12" s="1"/>
  <c r="M57" i="12" s="1"/>
  <c r="L4" i="12"/>
  <c r="L22" i="12" s="1"/>
  <c r="L57" i="12" s="1"/>
  <c r="K4" i="12"/>
  <c r="K22" i="12" s="1"/>
  <c r="K57" i="12" s="1"/>
  <c r="J4" i="12"/>
  <c r="J22" i="12" s="1"/>
  <c r="J57" i="12" s="1"/>
  <c r="I4" i="12"/>
  <c r="I22" i="12" s="1"/>
  <c r="I57" i="12" s="1"/>
  <c r="H4" i="12"/>
  <c r="H22" i="12" s="1"/>
  <c r="H57" i="12" s="1"/>
  <c r="G4" i="12"/>
  <c r="G22" i="12" s="1"/>
  <c r="G57" i="12" s="1"/>
  <c r="F4" i="12"/>
  <c r="F22" i="12" s="1"/>
  <c r="F57" i="12" s="1"/>
  <c r="E4" i="12"/>
  <c r="E22" i="12" s="1"/>
  <c r="E57" i="12" s="1"/>
  <c r="D4" i="12"/>
  <c r="D22" i="12" s="1"/>
  <c r="D57" i="12" s="1"/>
  <c r="A2" i="12"/>
  <c r="B1" i="12"/>
  <c r="V54" i="11"/>
  <c r="U54" i="11"/>
  <c r="T54" i="11"/>
  <c r="S54" i="11"/>
  <c r="R54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34" i="1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33" i="11"/>
  <c r="V31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21" i="11"/>
  <c r="C22" i="11" s="1"/>
  <c r="C23" i="11" s="1"/>
  <c r="C24" i="11" s="1"/>
  <c r="C25" i="11" s="1"/>
  <c r="C26" i="11" s="1"/>
  <c r="C27" i="11" s="1"/>
  <c r="C28" i="11" s="1"/>
  <c r="C29" i="11" s="1"/>
  <c r="C30" i="11" s="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5" i="11"/>
  <c r="V4" i="11"/>
  <c r="V19" i="11" s="1"/>
  <c r="V55" i="11" s="1"/>
  <c r="U4" i="11"/>
  <c r="U19" i="11" s="1"/>
  <c r="U55" i="11" s="1"/>
  <c r="T4" i="11"/>
  <c r="T19" i="11" s="1"/>
  <c r="T55" i="11" s="1"/>
  <c r="S4" i="11"/>
  <c r="S19" i="11" s="1"/>
  <c r="S55" i="11" s="1"/>
  <c r="R4" i="11"/>
  <c r="R19" i="11" s="1"/>
  <c r="R55" i="11" s="1"/>
  <c r="Q4" i="11"/>
  <c r="Q19" i="11" s="1"/>
  <c r="Q55" i="11" s="1"/>
  <c r="P4" i="11"/>
  <c r="P19" i="11" s="1"/>
  <c r="P55" i="11" s="1"/>
  <c r="O4" i="11"/>
  <c r="O19" i="11" s="1"/>
  <c r="O55" i="11" s="1"/>
  <c r="N4" i="11"/>
  <c r="N19" i="11" s="1"/>
  <c r="N55" i="11" s="1"/>
  <c r="M4" i="11"/>
  <c r="M19" i="11" s="1"/>
  <c r="M55" i="11" s="1"/>
  <c r="L4" i="11"/>
  <c r="L19" i="11" s="1"/>
  <c r="L55" i="11" s="1"/>
  <c r="K4" i="11"/>
  <c r="K19" i="11" s="1"/>
  <c r="K55" i="11" s="1"/>
  <c r="J4" i="11"/>
  <c r="J19" i="11" s="1"/>
  <c r="J55" i="11" s="1"/>
  <c r="I4" i="11"/>
  <c r="I19" i="11" s="1"/>
  <c r="I55" i="11" s="1"/>
  <c r="H4" i="11"/>
  <c r="H19" i="11" s="1"/>
  <c r="H55" i="11" s="1"/>
  <c r="G4" i="11"/>
  <c r="G19" i="11" s="1"/>
  <c r="G55" i="11" s="1"/>
  <c r="F4" i="11"/>
  <c r="F19" i="11" s="1"/>
  <c r="F55" i="11" s="1"/>
  <c r="E4" i="11"/>
  <c r="E19" i="11" s="1"/>
  <c r="E55" i="11" s="1"/>
  <c r="D4" i="11"/>
  <c r="D19" i="11" s="1"/>
  <c r="D55" i="11" s="1"/>
  <c r="A2" i="11"/>
  <c r="B1" i="11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33" i="10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32" i="10"/>
  <c r="V30" i="10"/>
  <c r="U30" i="10"/>
  <c r="T30" i="10"/>
  <c r="S30" i="10"/>
  <c r="R30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20" i="10"/>
  <c r="C21" i="10" s="1"/>
  <c r="C22" i="10" s="1"/>
  <c r="C23" i="10" s="1"/>
  <c r="C24" i="10" s="1"/>
  <c r="C25" i="10" s="1"/>
  <c r="C26" i="10" s="1"/>
  <c r="C27" i="10" s="1"/>
  <c r="C28" i="10" s="1"/>
  <c r="C29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V4" i="10"/>
  <c r="V18" i="10" s="1"/>
  <c r="V51" i="10" s="1"/>
  <c r="U4" i="10"/>
  <c r="U18" i="10" s="1"/>
  <c r="U51" i="10" s="1"/>
  <c r="T4" i="10"/>
  <c r="T18" i="10" s="1"/>
  <c r="T51" i="10" s="1"/>
  <c r="S4" i="10"/>
  <c r="S18" i="10" s="1"/>
  <c r="S51" i="10" s="1"/>
  <c r="R4" i="10"/>
  <c r="R18" i="10" s="1"/>
  <c r="R51" i="10" s="1"/>
  <c r="Q4" i="10"/>
  <c r="Q18" i="10" s="1"/>
  <c r="Q51" i="10" s="1"/>
  <c r="P4" i="10"/>
  <c r="P18" i="10" s="1"/>
  <c r="P51" i="10" s="1"/>
  <c r="O4" i="10"/>
  <c r="O18" i="10" s="1"/>
  <c r="O51" i="10" s="1"/>
  <c r="N4" i="10"/>
  <c r="N18" i="10" s="1"/>
  <c r="N51" i="10" s="1"/>
  <c r="M4" i="10"/>
  <c r="M18" i="10" s="1"/>
  <c r="M51" i="10" s="1"/>
  <c r="L4" i="10"/>
  <c r="L18" i="10" s="1"/>
  <c r="L51" i="10" s="1"/>
  <c r="K4" i="10"/>
  <c r="K18" i="10" s="1"/>
  <c r="K51" i="10" s="1"/>
  <c r="J4" i="10"/>
  <c r="J18" i="10" s="1"/>
  <c r="J51" i="10" s="1"/>
  <c r="I4" i="10"/>
  <c r="I18" i="10" s="1"/>
  <c r="I51" i="10" s="1"/>
  <c r="H4" i="10"/>
  <c r="H18" i="10" s="1"/>
  <c r="H51" i="10" s="1"/>
  <c r="G4" i="10"/>
  <c r="G18" i="10" s="1"/>
  <c r="G51" i="10" s="1"/>
  <c r="F4" i="10"/>
  <c r="F18" i="10" s="1"/>
  <c r="F51" i="10" s="1"/>
  <c r="E4" i="10"/>
  <c r="E18" i="10" s="1"/>
  <c r="E51" i="10" s="1"/>
  <c r="D4" i="10"/>
  <c r="D18" i="10" s="1"/>
  <c r="D51" i="10" s="1"/>
  <c r="A2" i="10"/>
  <c r="B1" i="10"/>
  <c r="V45" i="9"/>
  <c r="U45" i="9"/>
  <c r="T45" i="9"/>
  <c r="S45" i="9"/>
  <c r="R45" i="9"/>
  <c r="Q45" i="9"/>
  <c r="P45" i="9"/>
  <c r="O45" i="9"/>
  <c r="N45" i="9"/>
  <c r="M45" i="9"/>
  <c r="L45" i="9"/>
  <c r="K45" i="9"/>
  <c r="J45" i="9"/>
  <c r="I45" i="9"/>
  <c r="H45" i="9"/>
  <c r="G45" i="9"/>
  <c r="F45" i="9"/>
  <c r="E45" i="9"/>
  <c r="D45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0" i="9"/>
  <c r="C21" i="9" s="1"/>
  <c r="C22" i="9" s="1"/>
  <c r="C23" i="9" s="1"/>
  <c r="C24" i="9" s="1"/>
  <c r="C25" i="9" s="1"/>
  <c r="C26" i="9" s="1"/>
  <c r="C27" i="9" s="1"/>
  <c r="C28" i="9" s="1"/>
  <c r="C2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V4" i="9"/>
  <c r="V18" i="9" s="1"/>
  <c r="V46" i="9" s="1"/>
  <c r="U4" i="9"/>
  <c r="U18" i="9" s="1"/>
  <c r="U46" i="9" s="1"/>
  <c r="T4" i="9"/>
  <c r="T18" i="9" s="1"/>
  <c r="T46" i="9" s="1"/>
  <c r="S4" i="9"/>
  <c r="S18" i="9" s="1"/>
  <c r="S46" i="9" s="1"/>
  <c r="R4" i="9"/>
  <c r="R18" i="9" s="1"/>
  <c r="R46" i="9" s="1"/>
  <c r="Q4" i="9"/>
  <c r="Q18" i="9" s="1"/>
  <c r="Q46" i="9" s="1"/>
  <c r="P4" i="9"/>
  <c r="P18" i="9" s="1"/>
  <c r="P46" i="9" s="1"/>
  <c r="O4" i="9"/>
  <c r="O18" i="9" s="1"/>
  <c r="O46" i="9" s="1"/>
  <c r="N4" i="9"/>
  <c r="N18" i="9" s="1"/>
  <c r="N46" i="9" s="1"/>
  <c r="M4" i="9"/>
  <c r="M18" i="9" s="1"/>
  <c r="M46" i="9" s="1"/>
  <c r="L4" i="9"/>
  <c r="L18" i="9" s="1"/>
  <c r="L46" i="9" s="1"/>
  <c r="K4" i="9"/>
  <c r="K18" i="9" s="1"/>
  <c r="K46" i="9" s="1"/>
  <c r="J4" i="9"/>
  <c r="J18" i="9" s="1"/>
  <c r="J46" i="9" s="1"/>
  <c r="I4" i="9"/>
  <c r="I18" i="9" s="1"/>
  <c r="I46" i="9" s="1"/>
  <c r="H4" i="9"/>
  <c r="H18" i="9" s="1"/>
  <c r="H46" i="9" s="1"/>
  <c r="G4" i="9"/>
  <c r="G18" i="9" s="1"/>
  <c r="G46" i="9" s="1"/>
  <c r="F4" i="9"/>
  <c r="F18" i="9" s="1"/>
  <c r="F46" i="9" s="1"/>
  <c r="E4" i="9"/>
  <c r="E18" i="9" s="1"/>
  <c r="E46" i="9" s="1"/>
  <c r="D4" i="9"/>
  <c r="D18" i="9" s="1"/>
  <c r="D46" i="9" s="1"/>
  <c r="A2" i="9"/>
  <c r="B1" i="9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31" i="8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19" i="8"/>
  <c r="C20" i="8" s="1"/>
  <c r="C21" i="8" s="1"/>
  <c r="C22" i="8" s="1"/>
  <c r="C23" i="8" s="1"/>
  <c r="C24" i="8" s="1"/>
  <c r="C25" i="8" s="1"/>
  <c r="C26" i="8" s="1"/>
  <c r="C27" i="8" s="1"/>
  <c r="C28" i="8" s="1"/>
  <c r="C5" i="8"/>
  <c r="C6" i="8" s="1"/>
  <c r="C7" i="8" s="1"/>
  <c r="C8" i="8" s="1"/>
  <c r="C9" i="8" s="1"/>
  <c r="C10" i="8" s="1"/>
  <c r="C11" i="8" s="1"/>
  <c r="C12" i="8" s="1"/>
  <c r="C13" i="8" s="1"/>
  <c r="C14" i="8" s="1"/>
  <c r="C15" i="8" s="1"/>
  <c r="C16" i="8" s="1"/>
  <c r="V4" i="8"/>
  <c r="V17" i="8" s="1"/>
  <c r="V53" i="8" s="1"/>
  <c r="U4" i="8"/>
  <c r="U17" i="8" s="1"/>
  <c r="U53" i="8" s="1"/>
  <c r="T4" i="8"/>
  <c r="T17" i="8" s="1"/>
  <c r="T53" i="8" s="1"/>
  <c r="S4" i="8"/>
  <c r="S17" i="8" s="1"/>
  <c r="S53" i="8" s="1"/>
  <c r="R4" i="8"/>
  <c r="R17" i="8" s="1"/>
  <c r="R53" i="8" s="1"/>
  <c r="Q4" i="8"/>
  <c r="Q17" i="8" s="1"/>
  <c r="Q53" i="8" s="1"/>
  <c r="P4" i="8"/>
  <c r="P17" i="8" s="1"/>
  <c r="P53" i="8" s="1"/>
  <c r="O4" i="8"/>
  <c r="O17" i="8" s="1"/>
  <c r="O53" i="8" s="1"/>
  <c r="N4" i="8"/>
  <c r="N17" i="8" s="1"/>
  <c r="N53" i="8" s="1"/>
  <c r="M4" i="8"/>
  <c r="M17" i="8" s="1"/>
  <c r="M53" i="8" s="1"/>
  <c r="L4" i="8"/>
  <c r="L17" i="8" s="1"/>
  <c r="L53" i="8" s="1"/>
  <c r="K4" i="8"/>
  <c r="K17" i="8" s="1"/>
  <c r="K53" i="8" s="1"/>
  <c r="J4" i="8"/>
  <c r="J17" i="8" s="1"/>
  <c r="J53" i="8" s="1"/>
  <c r="I4" i="8"/>
  <c r="I17" i="8" s="1"/>
  <c r="I53" i="8" s="1"/>
  <c r="H4" i="8"/>
  <c r="H17" i="8" s="1"/>
  <c r="H53" i="8" s="1"/>
  <c r="G4" i="8"/>
  <c r="G17" i="8" s="1"/>
  <c r="G53" i="8" s="1"/>
  <c r="F4" i="8"/>
  <c r="F17" i="8" s="1"/>
  <c r="F53" i="8" s="1"/>
  <c r="E4" i="8"/>
  <c r="E17" i="8" s="1"/>
  <c r="E53" i="8" s="1"/>
  <c r="D4" i="8"/>
  <c r="D17" i="8" s="1"/>
  <c r="D53" i="8" s="1"/>
  <c r="A2" i="8"/>
  <c r="B1" i="8"/>
  <c r="V60" i="7"/>
  <c r="U60" i="7"/>
  <c r="T60" i="7"/>
  <c r="S60" i="7"/>
  <c r="R60" i="7"/>
  <c r="Q60" i="7"/>
  <c r="P60" i="7"/>
  <c r="O60" i="7"/>
  <c r="N60" i="7"/>
  <c r="M60" i="7"/>
  <c r="L60" i="7"/>
  <c r="K60" i="7"/>
  <c r="J60" i="7"/>
  <c r="I60" i="7"/>
  <c r="H60" i="7"/>
  <c r="G60" i="7"/>
  <c r="F60" i="7"/>
  <c r="E60" i="7"/>
  <c r="D60" i="7"/>
  <c r="C42" i="7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C54" i="7" s="1"/>
  <c r="C55" i="7" s="1"/>
  <c r="C56" i="7" s="1"/>
  <c r="C57" i="7" s="1"/>
  <c r="C58" i="7" s="1"/>
  <c r="C59" i="7" s="1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C26" i="7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5" i="7"/>
  <c r="C6" i="7" s="1"/>
  <c r="C7" i="7" s="1"/>
  <c r="C8" i="7" s="1"/>
  <c r="C9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V4" i="7"/>
  <c r="V24" i="7" s="1"/>
  <c r="V61" i="7" s="1"/>
  <c r="U4" i="7"/>
  <c r="U24" i="7" s="1"/>
  <c r="U61" i="7" s="1"/>
  <c r="T4" i="7"/>
  <c r="T24" i="7" s="1"/>
  <c r="T61" i="7" s="1"/>
  <c r="S4" i="7"/>
  <c r="S24" i="7" s="1"/>
  <c r="S61" i="7" s="1"/>
  <c r="R4" i="7"/>
  <c r="R24" i="7" s="1"/>
  <c r="R61" i="7" s="1"/>
  <c r="Q4" i="7"/>
  <c r="Q24" i="7" s="1"/>
  <c r="Q61" i="7" s="1"/>
  <c r="P4" i="7"/>
  <c r="P24" i="7" s="1"/>
  <c r="P61" i="7" s="1"/>
  <c r="O4" i="7"/>
  <c r="O24" i="7" s="1"/>
  <c r="O61" i="7" s="1"/>
  <c r="N4" i="7"/>
  <c r="N24" i="7" s="1"/>
  <c r="N61" i="7" s="1"/>
  <c r="M4" i="7"/>
  <c r="M24" i="7" s="1"/>
  <c r="M61" i="7" s="1"/>
  <c r="L4" i="7"/>
  <c r="L24" i="7" s="1"/>
  <c r="L61" i="7" s="1"/>
  <c r="K4" i="7"/>
  <c r="K24" i="7" s="1"/>
  <c r="K61" i="7" s="1"/>
  <c r="J4" i="7"/>
  <c r="J24" i="7" s="1"/>
  <c r="J61" i="7" s="1"/>
  <c r="I4" i="7"/>
  <c r="I24" i="7" s="1"/>
  <c r="I61" i="7" s="1"/>
  <c r="H4" i="7"/>
  <c r="H24" i="7" s="1"/>
  <c r="H61" i="7" s="1"/>
  <c r="G4" i="7"/>
  <c r="G24" i="7" s="1"/>
  <c r="G61" i="7" s="1"/>
  <c r="F4" i="7"/>
  <c r="F24" i="7" s="1"/>
  <c r="F61" i="7" s="1"/>
  <c r="E4" i="7"/>
  <c r="E24" i="7" s="1"/>
  <c r="E61" i="7" s="1"/>
  <c r="D4" i="7"/>
  <c r="D24" i="7" s="1"/>
  <c r="D61" i="7" s="1"/>
  <c r="A2" i="7"/>
  <c r="B1" i="7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C32" i="6"/>
  <c r="C33" i="6" s="1"/>
  <c r="C34" i="6" s="1"/>
  <c r="C35" i="6" s="1"/>
  <c r="C36" i="6" s="1"/>
  <c r="C37" i="6" s="1"/>
  <c r="C38" i="6" s="1"/>
  <c r="C39" i="6" s="1"/>
  <c r="C40" i="6" s="1"/>
  <c r="C41" i="6" s="1"/>
  <c r="C42" i="6" s="1"/>
  <c r="C43" i="6" s="1"/>
  <c r="C44" i="6" s="1"/>
  <c r="C45" i="6" s="1"/>
  <c r="C46" i="6" s="1"/>
  <c r="C47" i="6" s="1"/>
  <c r="C48" i="6" s="1"/>
  <c r="C49" i="6" s="1"/>
  <c r="C50" i="6" s="1"/>
  <c r="C51" i="6" s="1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22" i="6"/>
  <c r="C23" i="6" s="1"/>
  <c r="C24" i="6" s="1"/>
  <c r="C25" i="6" s="1"/>
  <c r="C26" i="6" s="1"/>
  <c r="C27" i="6" s="1"/>
  <c r="C28" i="6" s="1"/>
  <c r="C29" i="6" s="1"/>
  <c r="C6" i="6"/>
  <c r="C8" i="6" s="1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5" i="6"/>
  <c r="V4" i="6"/>
  <c r="V20" i="6" s="1"/>
  <c r="V53" i="6" s="1"/>
  <c r="U4" i="6"/>
  <c r="U20" i="6" s="1"/>
  <c r="U53" i="6" s="1"/>
  <c r="T4" i="6"/>
  <c r="T20" i="6" s="1"/>
  <c r="T53" i="6" s="1"/>
  <c r="S4" i="6"/>
  <c r="S20" i="6" s="1"/>
  <c r="S53" i="6" s="1"/>
  <c r="R4" i="6"/>
  <c r="R20" i="6" s="1"/>
  <c r="R53" i="6" s="1"/>
  <c r="Q4" i="6"/>
  <c r="Q20" i="6" s="1"/>
  <c r="Q53" i="6" s="1"/>
  <c r="P4" i="6"/>
  <c r="P20" i="6" s="1"/>
  <c r="P53" i="6" s="1"/>
  <c r="O4" i="6"/>
  <c r="O20" i="6" s="1"/>
  <c r="O53" i="6" s="1"/>
  <c r="N4" i="6"/>
  <c r="N20" i="6" s="1"/>
  <c r="N53" i="6" s="1"/>
  <c r="M4" i="6"/>
  <c r="M20" i="6" s="1"/>
  <c r="M53" i="6" s="1"/>
  <c r="L4" i="6"/>
  <c r="L20" i="6" s="1"/>
  <c r="L53" i="6" s="1"/>
  <c r="K4" i="6"/>
  <c r="K20" i="6" s="1"/>
  <c r="K53" i="6" s="1"/>
  <c r="J4" i="6"/>
  <c r="J20" i="6" s="1"/>
  <c r="J53" i="6" s="1"/>
  <c r="I4" i="6"/>
  <c r="I20" i="6" s="1"/>
  <c r="I53" i="6" s="1"/>
  <c r="H4" i="6"/>
  <c r="H20" i="6" s="1"/>
  <c r="H53" i="6" s="1"/>
  <c r="G4" i="6"/>
  <c r="G20" i="6" s="1"/>
  <c r="G53" i="6" s="1"/>
  <c r="F4" i="6"/>
  <c r="F20" i="6" s="1"/>
  <c r="F53" i="6" s="1"/>
  <c r="E4" i="6"/>
  <c r="E20" i="6" s="1"/>
  <c r="E53" i="6" s="1"/>
  <c r="D4" i="6"/>
  <c r="D20" i="6" s="1"/>
  <c r="D53" i="6" s="1"/>
  <c r="A2" i="6"/>
  <c r="B1" i="6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30" i="5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V4" i="5"/>
  <c r="V16" i="5" s="1"/>
  <c r="V46" i="5" s="1"/>
  <c r="U4" i="5"/>
  <c r="U16" i="5" s="1"/>
  <c r="U46" i="5" s="1"/>
  <c r="T4" i="5"/>
  <c r="T16" i="5" s="1"/>
  <c r="T46" i="5" s="1"/>
  <c r="S4" i="5"/>
  <c r="S16" i="5" s="1"/>
  <c r="S46" i="5" s="1"/>
  <c r="R4" i="5"/>
  <c r="R16" i="5" s="1"/>
  <c r="R46" i="5" s="1"/>
  <c r="Q4" i="5"/>
  <c r="Q16" i="5" s="1"/>
  <c r="Q46" i="5" s="1"/>
  <c r="P4" i="5"/>
  <c r="P16" i="5" s="1"/>
  <c r="P46" i="5" s="1"/>
  <c r="O4" i="5"/>
  <c r="O16" i="5" s="1"/>
  <c r="O46" i="5" s="1"/>
  <c r="N4" i="5"/>
  <c r="N16" i="5" s="1"/>
  <c r="N46" i="5" s="1"/>
  <c r="M4" i="5"/>
  <c r="M16" i="5" s="1"/>
  <c r="M46" i="5" s="1"/>
  <c r="L4" i="5"/>
  <c r="L16" i="5" s="1"/>
  <c r="L46" i="5" s="1"/>
  <c r="K4" i="5"/>
  <c r="K16" i="5" s="1"/>
  <c r="K46" i="5" s="1"/>
  <c r="J4" i="5"/>
  <c r="J16" i="5" s="1"/>
  <c r="J46" i="5" s="1"/>
  <c r="I4" i="5"/>
  <c r="I16" i="5" s="1"/>
  <c r="I46" i="5" s="1"/>
  <c r="H4" i="5"/>
  <c r="H16" i="5" s="1"/>
  <c r="H46" i="5" s="1"/>
  <c r="G4" i="5"/>
  <c r="G16" i="5" s="1"/>
  <c r="G46" i="5" s="1"/>
  <c r="F4" i="5"/>
  <c r="F16" i="5" s="1"/>
  <c r="F46" i="5" s="1"/>
  <c r="E4" i="5"/>
  <c r="E16" i="5" s="1"/>
  <c r="E46" i="5" s="1"/>
  <c r="D4" i="5"/>
  <c r="D16" i="5" s="1"/>
  <c r="D46" i="5" s="1"/>
  <c r="A2" i="5"/>
  <c r="B1" i="5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34" i="4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33" i="4"/>
  <c r="C32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22" i="4"/>
  <c r="C23" i="4" s="1"/>
  <c r="C24" i="4" s="1"/>
  <c r="C25" i="4" s="1"/>
  <c r="C26" i="4" s="1"/>
  <c r="C27" i="4" s="1"/>
  <c r="C28" i="4" s="1"/>
  <c r="C29" i="4" s="1"/>
  <c r="C21" i="4"/>
  <c r="C20" i="4"/>
  <c r="C7" i="4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6" i="4"/>
  <c r="C5" i="4"/>
  <c r="V4" i="4"/>
  <c r="V18" i="4" s="1"/>
  <c r="V54" i="4" s="1"/>
  <c r="U4" i="4"/>
  <c r="U18" i="4" s="1"/>
  <c r="U54" i="4" s="1"/>
  <c r="T4" i="4"/>
  <c r="T18" i="4" s="1"/>
  <c r="T54" i="4" s="1"/>
  <c r="S4" i="4"/>
  <c r="S18" i="4" s="1"/>
  <c r="S54" i="4" s="1"/>
  <c r="R4" i="4"/>
  <c r="R18" i="4" s="1"/>
  <c r="R54" i="4" s="1"/>
  <c r="Q4" i="4"/>
  <c r="Q18" i="4" s="1"/>
  <c r="Q54" i="4" s="1"/>
  <c r="P4" i="4"/>
  <c r="P18" i="4" s="1"/>
  <c r="P54" i="4" s="1"/>
  <c r="O4" i="4"/>
  <c r="O18" i="4" s="1"/>
  <c r="O54" i="4" s="1"/>
  <c r="N4" i="4"/>
  <c r="N18" i="4" s="1"/>
  <c r="N54" i="4" s="1"/>
  <c r="M4" i="4"/>
  <c r="M18" i="4" s="1"/>
  <c r="M54" i="4" s="1"/>
  <c r="L4" i="4"/>
  <c r="L18" i="4" s="1"/>
  <c r="L54" i="4" s="1"/>
  <c r="K4" i="4"/>
  <c r="K18" i="4" s="1"/>
  <c r="K54" i="4" s="1"/>
  <c r="J4" i="4"/>
  <c r="J18" i="4" s="1"/>
  <c r="J54" i="4" s="1"/>
  <c r="I4" i="4"/>
  <c r="I18" i="4" s="1"/>
  <c r="I54" i="4" s="1"/>
  <c r="H4" i="4"/>
  <c r="H18" i="4" s="1"/>
  <c r="H54" i="4" s="1"/>
  <c r="G4" i="4"/>
  <c r="G18" i="4" s="1"/>
  <c r="G54" i="4" s="1"/>
  <c r="F4" i="4"/>
  <c r="F18" i="4" s="1"/>
  <c r="F54" i="4" s="1"/>
  <c r="E4" i="4"/>
  <c r="E18" i="4" s="1"/>
  <c r="E54" i="4" s="1"/>
  <c r="D4" i="4"/>
  <c r="D18" i="4" s="1"/>
  <c r="D54" i="4" s="1"/>
  <c r="A2" i="4"/>
  <c r="B1" i="4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V16" i="3" s="1"/>
  <c r="V56" i="3" s="1"/>
  <c r="U4" i="3"/>
  <c r="U16" i="3" s="1"/>
  <c r="U56" i="3" s="1"/>
  <c r="T4" i="3"/>
  <c r="T16" i="3" s="1"/>
  <c r="T56" i="3" s="1"/>
  <c r="S4" i="3"/>
  <c r="S16" i="3" s="1"/>
  <c r="S56" i="3" s="1"/>
  <c r="R4" i="3"/>
  <c r="R16" i="3" s="1"/>
  <c r="R56" i="3" s="1"/>
  <c r="Q4" i="3"/>
  <c r="Q16" i="3" s="1"/>
  <c r="Q56" i="3" s="1"/>
  <c r="P4" i="3"/>
  <c r="P16" i="3" s="1"/>
  <c r="P56" i="3" s="1"/>
  <c r="O4" i="3"/>
  <c r="O16" i="3" s="1"/>
  <c r="O56" i="3" s="1"/>
  <c r="N4" i="3"/>
  <c r="N16" i="3" s="1"/>
  <c r="N56" i="3" s="1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I16" i="3" s="1"/>
  <c r="I56" i="3" s="1"/>
  <c r="H4" i="3"/>
  <c r="H16" i="3" s="1"/>
  <c r="H56" i="3" s="1"/>
  <c r="G4" i="3"/>
  <c r="G16" i="3" s="1"/>
  <c r="G56" i="3" s="1"/>
  <c r="F4" i="3"/>
  <c r="F16" i="3" s="1"/>
  <c r="F56" i="3" s="1"/>
  <c r="E4" i="3"/>
  <c r="E16" i="3" s="1"/>
  <c r="E56" i="3" s="1"/>
  <c r="D4" i="3"/>
  <c r="D16" i="3" s="1"/>
  <c r="D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O19" i="2" s="1"/>
  <c r="O55" i="2" s="1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A2" i="2"/>
  <c r="B1" i="2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31" i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19" i="1"/>
  <c r="C20" i="1" s="1"/>
  <c r="C21" i="1" s="1"/>
  <c r="C22" i="1" s="1"/>
  <c r="C23" i="1" s="1"/>
  <c r="C24" i="1" s="1"/>
  <c r="C25" i="1" s="1"/>
  <c r="C26" i="1" s="1"/>
  <c r="C27" i="1" s="1"/>
  <c r="C28" i="1" s="1"/>
  <c r="C5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V4" i="1"/>
  <c r="V17" i="1" s="1"/>
  <c r="V51" i="1" s="1"/>
  <c r="U4" i="1"/>
  <c r="U17" i="1" s="1"/>
  <c r="U51" i="1" s="1"/>
  <c r="T4" i="1"/>
  <c r="T17" i="1" s="1"/>
  <c r="T51" i="1" s="1"/>
  <c r="S4" i="1"/>
  <c r="S17" i="1" s="1"/>
  <c r="S51" i="1" s="1"/>
  <c r="R4" i="1"/>
  <c r="R17" i="1" s="1"/>
  <c r="R51" i="1" s="1"/>
  <c r="Q4" i="1"/>
  <c r="Q17" i="1" s="1"/>
  <c r="Q51" i="1" s="1"/>
  <c r="P4" i="1"/>
  <c r="P17" i="1" s="1"/>
  <c r="P51" i="1" s="1"/>
  <c r="O4" i="1"/>
  <c r="O17" i="1" s="1"/>
  <c r="O51" i="1" s="1"/>
  <c r="N4" i="1"/>
  <c r="N17" i="1" s="1"/>
  <c r="N51" i="1" s="1"/>
  <c r="M4" i="1"/>
  <c r="M17" i="1" s="1"/>
  <c r="M51" i="1" s="1"/>
  <c r="L4" i="1"/>
  <c r="L17" i="1" s="1"/>
  <c r="L51" i="1" s="1"/>
  <c r="K4" i="1"/>
  <c r="K17" i="1" s="1"/>
  <c r="K51" i="1" s="1"/>
  <c r="J4" i="1"/>
  <c r="J17" i="1" s="1"/>
  <c r="J51" i="1" s="1"/>
  <c r="I4" i="1"/>
  <c r="I17" i="1" s="1"/>
  <c r="I51" i="1" s="1"/>
  <c r="H4" i="1"/>
  <c r="H17" i="1" s="1"/>
  <c r="H51" i="1" s="1"/>
  <c r="G4" i="1"/>
  <c r="G17" i="1" s="1"/>
  <c r="F4" i="1"/>
  <c r="F17" i="1" s="1"/>
  <c r="F51" i="1" s="1"/>
  <c r="E4" i="1"/>
  <c r="E17" i="1" s="1"/>
  <c r="E51" i="1" s="1"/>
  <c r="D4" i="1"/>
  <c r="D17" i="1" s="1"/>
  <c r="D51" i="1" s="1"/>
  <c r="A2" i="1"/>
  <c r="B1" i="1"/>
  <c r="B52" i="19" l="1"/>
  <c r="B53" i="18"/>
  <c r="B47" i="17"/>
  <c r="B45" i="16"/>
  <c r="B50" i="15"/>
  <c r="B49" i="14"/>
  <c r="B48" i="13"/>
  <c r="B46" i="5"/>
  <c r="B55" i="11"/>
  <c r="G51" i="1"/>
  <c r="B51" i="1" s="1"/>
  <c r="B55" i="2"/>
  <c r="B56" i="3"/>
  <c r="B57" i="12"/>
  <c r="B51" i="10"/>
  <c r="B46" i="9"/>
  <c r="B53" i="8"/>
  <c r="B61" i="7"/>
  <c r="B53" i="6"/>
  <c r="B54" i="4"/>
</calcChain>
</file>

<file path=xl/sharedStrings.xml><?xml version="1.0" encoding="utf-8"?>
<sst xmlns="http://schemas.openxmlformats.org/spreadsheetml/2006/main" count="1324" uniqueCount="267">
  <si>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</si>
  <si>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</si>
  <si>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</si>
  <si>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</si>
  <si>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</si>
  <si>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</si>
  <si>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</si>
  <si>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</si>
  <si>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</si>
  <si>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</si>
  <si>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</si>
  <si>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</si>
  <si>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</si>
  <si>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</si>
  <si>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</si>
  <si>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</si>
  <si>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</si>
  <si>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</si>
  <si>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</si>
  <si>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</si>
  <si>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</si>
  <si>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</si>
  <si>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</si>
  <si>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</si>
  <si>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</si>
  <si>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</si>
  <si>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</si>
  <si>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</si>
  <si>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</si>
  <si>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</si>
  <si>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</si>
  <si>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محمد عارف ابراهيم وابناءه ععرف ومهدي ورامي</t>
  </si>
  <si>
    <t>رسوم بناء</t>
  </si>
  <si>
    <t>شركة فري ستون</t>
  </si>
  <si>
    <t>استهلاك كهرباء شهر 2 / 2026</t>
  </si>
  <si>
    <t>Z10</t>
  </si>
  <si>
    <t>من حساب</t>
  </si>
  <si>
    <t>الى حساب</t>
  </si>
  <si>
    <t>بال بيه كهرباء</t>
  </si>
  <si>
    <t>بال بيه مياه</t>
  </si>
  <si>
    <t>الصندوق الرئيسي</t>
  </si>
  <si>
    <t>المصروفات</t>
  </si>
  <si>
    <t>ربيع حسام كامل اسعد ذياب</t>
  </si>
  <si>
    <t>اجور عامل ارشفة ملفات هندسة</t>
  </si>
  <si>
    <t>بلال صالح ظاهر جوابرة</t>
  </si>
  <si>
    <t>دفعة من راتب شهر 4 / 2026</t>
  </si>
  <si>
    <t>محلات الحسين</t>
  </si>
  <si>
    <t>فاتورة مشتريات لوازم شبكة المياه</t>
  </si>
  <si>
    <t>الارصدة النقدية الاجمالية شيقل</t>
  </si>
  <si>
    <t>الرصيد</t>
  </si>
  <si>
    <t>مبيعات كهرباء</t>
  </si>
  <si>
    <t>مبيعات مياه</t>
  </si>
  <si>
    <t>غازي حسني صلاح ذياب</t>
  </si>
  <si>
    <t>مساهمة اعمدة كهرباء</t>
  </si>
  <si>
    <t>علي عبادي</t>
  </si>
  <si>
    <t>اثمان تنكات مياه عدد 20</t>
  </si>
  <si>
    <t>الحالات الاجتماعية</t>
  </si>
  <si>
    <t>شحن كهرباء مجاني</t>
  </si>
  <si>
    <t>شحن مياه مجاني</t>
  </si>
  <si>
    <t>مراكز شحن الكهرباء الخارجية</t>
  </si>
  <si>
    <t>مراكز شحن المياه الخارجية</t>
  </si>
  <si>
    <t>احمد علي احمد مرشد</t>
  </si>
  <si>
    <t>تنازل عن اشتراك كهرباء ومياه</t>
  </si>
  <si>
    <t>شركة الزهور لخدمات الطاقة الشمسية</t>
  </si>
  <si>
    <t>اثمان طتقة شمسية 2025 - جدولة</t>
  </si>
  <si>
    <t>شركة سرطبة (ساتكو) للمقاولات</t>
  </si>
  <si>
    <t>اعمال اضافية خط طوباس - جدولة</t>
  </si>
  <si>
    <t>شركة فيوري تريد للمقاولات</t>
  </si>
  <si>
    <t>اثمان عدادات مياه وصيانة - جدولة</t>
  </si>
  <si>
    <t xml:space="preserve">شركة سيلا لايت </t>
  </si>
  <si>
    <t>اثمان محول كهرباء - جدولة</t>
  </si>
  <si>
    <t>مجلس الخدمات المشترك</t>
  </si>
  <si>
    <t>تسديد ديون نفايات سابقة - جدولة</t>
  </si>
  <si>
    <t>عبد الر حمن طارق وليد صبيح</t>
  </si>
  <si>
    <t>اعمال بناء وصيانة في مدرسة ذكور كفرراعي</t>
  </si>
  <si>
    <t>بلدية علار</t>
  </si>
  <si>
    <t>تسديد ديون مياه سابقة - جدولة</t>
  </si>
  <si>
    <t>شركة احمد الراشد للتعدهات العامة</t>
  </si>
  <si>
    <t>اعمال حفر وطم - شارع الشعب</t>
  </si>
  <si>
    <t>دائرة مياه الضفة الغربية</t>
  </si>
  <si>
    <t>جدولة ديون مياه</t>
  </si>
  <si>
    <t>مشرشركة براديس للمقاولات والانشاء</t>
  </si>
  <si>
    <t>مشروع تعبيد الشارع الرئيسي - جدولة</t>
  </si>
  <si>
    <t>عالم الكمبيوتر</t>
  </si>
  <si>
    <t>اثمان حبر طابعة</t>
  </si>
  <si>
    <t>مساعدة الفقراء</t>
  </si>
  <si>
    <t xml:space="preserve">حذيفة ابراهيم يوسف الشيخ محمد </t>
  </si>
  <si>
    <t>استهلاك طاقة شمسية</t>
  </si>
  <si>
    <t>مجلس قروي فحمة</t>
  </si>
  <si>
    <t>اثمان مياه شهر 12 / 2025</t>
  </si>
  <si>
    <t>البنك الرئيسي</t>
  </si>
  <si>
    <t>جباية الكهرباء + جباية المياه</t>
  </si>
  <si>
    <t>شركة مؤسسة الايام للطباعة</t>
  </si>
  <si>
    <t>اعلانات مشروع طرق - البنك الاسلامي</t>
  </si>
  <si>
    <t>شركة محامص مساد</t>
  </si>
  <si>
    <t>اثمان قهوة للموظفين - عيد الفطر</t>
  </si>
  <si>
    <t>يزيد عزت محمود خليلية</t>
  </si>
  <si>
    <t>اجور سائق سيارة جمع النفايات</t>
  </si>
  <si>
    <t>عدي حازم شلاش عبادي</t>
  </si>
  <si>
    <t>اجور عامل على سيارة جمع النفايات</t>
  </si>
  <si>
    <t>دففعة مقدمة من راتب شهر 4 / 2026</t>
  </si>
  <si>
    <t>محمد منجد خليل ملحم</t>
  </si>
  <si>
    <t>دفعة مقدمة من راتب شهر 4 / 2026</t>
  </si>
  <si>
    <t>نضال محمد اسماعيل ملحم</t>
  </si>
  <si>
    <t>دفعة مقدمة من راتب شهر 4 / 2027</t>
  </si>
  <si>
    <t>ساهرفياض احمد شيخ ابراهيم</t>
  </si>
  <si>
    <t>دفعة مقدمة من راتب شهر 4 / 2028</t>
  </si>
  <si>
    <t>عمولات بنكية</t>
  </si>
  <si>
    <t xml:space="preserve">جباية الكهرباء </t>
  </si>
  <si>
    <t>حمدان محمد حمدان شيخ ابراهيم</t>
  </si>
  <si>
    <t>اثمان اسطوانة غاز لمطبخ البلدية</t>
  </si>
  <si>
    <t>مبيعات مياه شهر 4/ 2026</t>
  </si>
  <si>
    <t>Z11</t>
  </si>
  <si>
    <t>شركة محطة منطقة طوباس</t>
  </si>
  <si>
    <t>دفعة من فاتورة الكهرباء شهر 2 / 2026</t>
  </si>
  <si>
    <t>اثمان طاقة شمسية - مدرسة ذكور كفرراعي</t>
  </si>
  <si>
    <t>علي هاشم احمد ملحم</t>
  </si>
  <si>
    <t>اتعاب قترة خدمة عمل ما قبل التثبيت</t>
  </si>
  <si>
    <t>وليذ ذيب محمد صوالحة</t>
  </si>
  <si>
    <t>هادي عصام نبيل ملحم</t>
  </si>
  <si>
    <t xml:space="preserve">اجور عامل بناء غرفة بئر البلدية </t>
  </si>
  <si>
    <t>عصام نبيل سليمان ملحم</t>
  </si>
  <si>
    <t>ثائر نبيل سليمان ملحم</t>
  </si>
  <si>
    <t>العين 2</t>
  </si>
  <si>
    <t>اثمان مواد ميكانيك سيارات البلدية</t>
  </si>
  <si>
    <t>الاتصالات الفلسطينية</t>
  </si>
  <si>
    <t>فاتورة هاتف البلدية شهر 3 / 2026</t>
  </si>
  <si>
    <t>جوال</t>
  </si>
  <si>
    <t>فاتورة خطوط جوالات البلدية شهر 3 /2026</t>
  </si>
  <si>
    <t>فاتورة خط الفايبر شهر 3 / 2026</t>
  </si>
  <si>
    <t>مشتركي المياه</t>
  </si>
  <si>
    <t>اثمان كرت عداد مياه</t>
  </si>
  <si>
    <t>بدل استهلاك كهرباء شهر 3 / 2026</t>
  </si>
  <si>
    <t>Z12</t>
  </si>
  <si>
    <t>محلات ابو ثامر لمواد البناء</t>
  </si>
  <si>
    <t>فاتورة مواد بناء</t>
  </si>
  <si>
    <t>عبد الكريم وليد ذيب صوالحة</t>
  </si>
  <si>
    <t>اجور عامل مراسل واذن في البلدية</t>
  </si>
  <si>
    <t>شركة محطة كفرراعي للمحروقات</t>
  </si>
  <si>
    <t>بدل تنقلات مووف البلدية سامي موفق</t>
  </si>
  <si>
    <t>طارق زكي محمد ملحم</t>
  </si>
  <si>
    <t>اجور عمال مع قسم الكهرباء والمياه والصحة</t>
  </si>
  <si>
    <t>شركة كهرباء منطقة طوباس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</si>
  <si>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</si>
  <si>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</si>
  <si>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</si>
  <si>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</si>
  <si>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</si>
  <si>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</si>
  <si>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</si>
  <si>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صبري نجيب صبري يعاقبة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</si>
  <si>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</si>
  <si>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</si>
  <si>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</si>
  <si>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</si>
  <si>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</si>
  <si>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</si>
  <si>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</si>
  <si>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صندوق الدينار</t>
  </si>
  <si>
    <t>البنك دينار</t>
  </si>
  <si>
    <t>جواد طاهر محمد زكارنة</t>
  </si>
  <si>
    <t>اجور عمل نقل كونتينير بثر مياه كفرراعي</t>
  </si>
  <si>
    <t>محمد عادل راشد رداد</t>
  </si>
  <si>
    <t>اجور بايجر صيانة خط المياه</t>
  </si>
  <si>
    <t>محمود مصطفى صالح جوابرة</t>
  </si>
  <si>
    <t>مساهمة طريق باطن قيس - زفته</t>
  </si>
  <si>
    <t>منصور حافظ ملحم</t>
  </si>
  <si>
    <t>وليد ذيب صوالحة</t>
  </si>
  <si>
    <t>دفعة مقدمة من راتب شهر 4 /2026</t>
  </si>
  <si>
    <t>عسافكو للتجارة العامة</t>
  </si>
  <si>
    <t>اثمان فاتورة تشريفات استقبال الاسير مهند مرطوان</t>
  </si>
  <si>
    <t>ضريبة الدخل</t>
  </si>
  <si>
    <t>اقتطاعات ضريبة الدخل عن الاشهر 9 - 12/ 2025 -1-3 / 2026</t>
  </si>
  <si>
    <t>التامين الصحي</t>
  </si>
  <si>
    <t>اقتطاعات التامين الصحي شهر 3 /2026</t>
  </si>
  <si>
    <t>معتصم مأمون خليل ملحم</t>
  </si>
  <si>
    <t>اجور بايجر حفر تسوية بئر مياه كفرراعي</t>
  </si>
  <si>
    <t>رزق برهان فتحي شيخ ابراهيم</t>
  </si>
  <si>
    <t>اجور نقل طمم - شوارع البلدة</t>
  </si>
  <si>
    <t>خليل جمال خليل دقة</t>
  </si>
  <si>
    <t>اجور عامل صب قهوة - استقبال الاسير مهند المرطوان</t>
  </si>
  <si>
    <t>بنك الالسكان</t>
  </si>
  <si>
    <t>محمد سامي فنون صوالحة</t>
  </si>
  <si>
    <t>اثمان تنكات مياه عدد 2</t>
  </si>
  <si>
    <t>استهلاك كهرباء شهر 1 / 2026</t>
  </si>
  <si>
    <t>Z13</t>
  </si>
  <si>
    <t>مهدي فايز رشدي صبيح</t>
  </si>
  <si>
    <t>محمود احمد محمود جوابرة</t>
  </si>
  <si>
    <t>مساهمة محول كهرباء</t>
  </si>
  <si>
    <t>طلب معلومات</t>
  </si>
  <si>
    <t>ربيع حسام اسعد ذياب</t>
  </si>
  <si>
    <t>اجور مهندس ارشفة في قسم الهندسة</t>
  </si>
  <si>
    <t>مؤسسة موسى ابو حطب</t>
  </si>
  <si>
    <t>اثمان عداد مياه 2 انش نوع Arad</t>
  </si>
  <si>
    <t>رامي عمران عادل عمران</t>
  </si>
  <si>
    <t>اجور نقل عدادات مياه من نابلس الى البلدية</t>
  </si>
  <si>
    <t>محمد سامي يوسف يحيى</t>
  </si>
  <si>
    <t>مساهمة جدار استنادي باطن عابد</t>
  </si>
  <si>
    <t>نادر حسن سعيد يعاقبة</t>
  </si>
  <si>
    <t>مؤيد مصطفى صدقي عبيد</t>
  </si>
  <si>
    <t>فصل اشتراك كهرباء</t>
  </si>
  <si>
    <t>مأمون سامي صبحي الشيخ ابر اهيم</t>
  </si>
  <si>
    <t>مساهمة طريق صبحي الشريف</t>
  </si>
  <si>
    <t>تنك مياه</t>
  </si>
  <si>
    <t>ايهاب موسى جالولي</t>
  </si>
  <si>
    <t xml:space="preserve">من جباية الكهرباء والمياه </t>
  </si>
  <si>
    <t>اجور اعمال بايجر تسوية مشروع بير المياه</t>
  </si>
  <si>
    <t>صهيب بلال مرشد مرشد</t>
  </si>
  <si>
    <t>مقابل اعمال صيانة سلف سيارة البلدية الاسوزو</t>
  </si>
  <si>
    <t>مقابل حلويات استقبال الاسير مهند المرطوان</t>
  </si>
  <si>
    <t>ابراهيم للزيوت والفلاتر</t>
  </si>
  <si>
    <t>اثمان طرمبة سيارة البلدية الاسوزو</t>
  </si>
  <si>
    <t>ياسر محمد نور ابو الشوارب</t>
  </si>
  <si>
    <t>مقابل تنقلات موظف البلدية ياسر ابو الشوارب</t>
  </si>
  <si>
    <t>احمد نزار محمد ملحم</t>
  </si>
  <si>
    <t>اجور لحام عبارة مياه واعمال لحام باب المضخة</t>
  </si>
  <si>
    <t>مقابل مراسل واذن تنظيفات في البلدية</t>
  </si>
  <si>
    <t>مهدي محمد حسن يعاقبة</t>
  </si>
  <si>
    <t>محمد غالب محمد الشيخ ابراهيم</t>
  </si>
  <si>
    <t>مساهمة عمود كهرباء</t>
  </si>
  <si>
    <t>فاعل خير</t>
  </si>
  <si>
    <t>تبرع لبئر البلدية</t>
  </si>
  <si>
    <t>ايهاب موسلاىلا جالولي</t>
  </si>
  <si>
    <t>Z14</t>
  </si>
  <si>
    <t>Z15</t>
  </si>
  <si>
    <t>Z16</t>
  </si>
  <si>
    <t>Z17</t>
  </si>
  <si>
    <t>ولاء سعيد نمر يحيى</t>
  </si>
  <si>
    <t>شركة البدوي للاطارات</t>
  </si>
  <si>
    <t>اثمان اطارات سيارة الاسعاف</t>
  </si>
  <si>
    <t>محمد عايد جوابرة</t>
  </si>
  <si>
    <t>احمد عطا احمد ابراهيم</t>
  </si>
  <si>
    <t>شريف محمد حسن نصر الله</t>
  </si>
  <si>
    <t>نهاد احمد محمد ملحم</t>
  </si>
  <si>
    <t>اثمان حلق باب مع تركيب غرفة البلدية</t>
  </si>
  <si>
    <t>بقالة ابو صالحية</t>
  </si>
  <si>
    <t>اثمان وجبات غداء مشروع تعبيد طرق داخلية</t>
  </si>
  <si>
    <t>ساهر فياض احمد الشيخ ابراهيم</t>
  </si>
  <si>
    <t>سميح يوسف ناجي كعك</t>
  </si>
  <si>
    <t>تنازل عن اشتراك كهرباء عدد 2</t>
  </si>
  <si>
    <t>نافز مصطفى محمد يعاقبة + نجيب صبري يعاقبة</t>
  </si>
  <si>
    <t>مساهمة في خط مياه</t>
  </si>
  <si>
    <t>محمد باسم عارف جرار</t>
  </si>
  <si>
    <t>اجور عامل فك وتركيب حجر شق</t>
  </si>
  <si>
    <t xml:space="preserve">وزارة المالية </t>
  </si>
  <si>
    <t>مخطط تفصيلي - المضخة</t>
  </si>
  <si>
    <t>وليد ذيب محمد صوالحة</t>
  </si>
  <si>
    <t>اجور عامل بناء وتسوية الار ض - غرفة بئر مياه كفرراعي</t>
  </si>
  <si>
    <t>بدل تنقلات موظف البلدية وليد حسام</t>
  </si>
  <si>
    <t>محمد فهد خليل ابو الرب</t>
  </si>
  <si>
    <t>اجور صيانة بطارية المفركاه - قسم الكهرباء</t>
  </si>
  <si>
    <t>محلات البراء لمواد البناء</t>
  </si>
  <si>
    <t>اثمان صاج مجلفن - صندوق عداد مياه التنكات</t>
  </si>
  <si>
    <t>اثمان متر ديجتال قياس عجل</t>
  </si>
  <si>
    <t>شركة مدى العرب</t>
  </si>
  <si>
    <t>بدل استخدام بنية تحتية 10+11+12 / 2025 + 1+2 / 2026</t>
  </si>
  <si>
    <t>رسوم نفايات وضريبة معارف شهر 7 / 2025</t>
  </si>
  <si>
    <t>خصميات التقاعد شهر 7 / 2025ذ</t>
  </si>
  <si>
    <t>محطة طوباس للمحروقات</t>
  </si>
  <si>
    <t>اثمان محروقات اليات البلدية شهر 2 / 2026</t>
  </si>
  <si>
    <t>بدل استهلاك كهرباء شهر 2 / 2026</t>
  </si>
  <si>
    <t>Z32</t>
  </si>
  <si>
    <t>وصفي رداد</t>
  </si>
  <si>
    <t>ثمن عامود كهرباء حادث سير</t>
  </si>
  <si>
    <t>مشروع النفايات</t>
  </si>
  <si>
    <t xml:space="preserve">البنك الرئيسي </t>
  </si>
  <si>
    <t>خصميات التقاعد شهر 3 /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</si>
</sst>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2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1" fillId="2" borderId="40" xfId="0" applyFont="1" applyFill="1" applyBorder="1" applyAlignment="1">
      <alignment horizontal="center"/>
    </xf>
    <xf numFmtId="164" fontId="1" fillId="2" borderId="42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43" xfId="0" applyNumberFormat="1" applyFont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2" fillId="4" borderId="45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4" xfId="0" applyNumberFormat="1" applyFont="1" applyFill="1" applyBorder="1" applyAlignment="1">
      <alignment horizontal="center"/>
    </xf>
    <xf numFmtId="164" fontId="2" fillId="5" borderId="45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2" xfId="0" applyNumberFormat="1" applyFont="1" applyFill="1" applyBorder="1" applyAlignment="1">
      <alignment horizontal="center"/>
    </xf>
    <xf numFmtId="164" fontId="1" fillId="2" borderId="46" xfId="0" applyNumberFormat="1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7" xfId="0" applyNumberFormat="1" applyFont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36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29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3" xfId="0" applyFont="1" applyFill="1" applyBorder="1" applyAlignment="1">
      <alignment horizontal="center"/>
    </xf>
    <xf numFmtId="165" fontId="1" fillId="2" borderId="36" xfId="0" applyNumberFormat="1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164" fontId="2" fillId="3" borderId="14" xfId="0" applyNumberFormat="1" applyFont="1" applyFill="1" applyBorder="1" applyAlignment="1">
      <alignment horizontal="center"/>
    </xf>
    <xf numFmtId="164" fontId="1" fillId="2" borderId="51" xfId="0" applyNumberFormat="1" applyFont="1" applyFill="1" applyBorder="1" applyAlignment="1">
      <alignment horizontal="center"/>
    </xf>
    <xf numFmtId="164" fontId="1" fillId="2" borderId="32" xfId="0" applyNumberFormat="1" applyFont="1" applyFill="1" applyBorder="1" applyAlignment="1">
      <alignment horizontal="center"/>
    </xf>
    <xf numFmtId="164" fontId="1" fillId="4" borderId="51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164" fontId="1" fillId="2" borderId="35" xfId="0" applyNumberFormat="1" applyFont="1" applyFill="1" applyBorder="1" applyAlignment="1">
      <alignment horizontal="center"/>
    </xf>
    <xf numFmtId="0" fontId="0" fillId="0" borderId="10" xfId="0" applyBorder="1"/>
    <xf numFmtId="167" fontId="1" fillId="2" borderId="14" xfId="0" applyNumberFormat="1" applyFont="1" applyFill="1" applyBorder="1" applyAlignment="1">
      <alignment horizontal="center"/>
    </xf>
    <xf numFmtId="167" fontId="2" fillId="3" borderId="14" xfId="0" applyNumberFormat="1" applyFont="1" applyFill="1" applyBorder="1" applyAlignment="1">
      <alignment horizontal="center"/>
    </xf>
    <xf numFmtId="167" fontId="2" fillId="3" borderId="19" xfId="0" applyNumberFormat="1" applyFont="1" applyFill="1" applyBorder="1" applyAlignment="1">
      <alignment horizontal="center"/>
    </xf>
    <xf numFmtId="167" fontId="1" fillId="2" borderId="22" xfId="0" applyNumberFormat="1" applyFont="1" applyFill="1" applyBorder="1" applyAlignment="1">
      <alignment horizontal="center"/>
    </xf>
    <xf numFmtId="167" fontId="1" fillId="4" borderId="26" xfId="0" applyNumberFormat="1" applyFont="1" applyFill="1" applyBorder="1" applyAlignment="1">
      <alignment horizontal="center"/>
    </xf>
    <xf numFmtId="165" fontId="1" fillId="4" borderId="27" xfId="0" applyNumberFormat="1" applyFont="1" applyFill="1" applyBorder="1" applyAlignment="1">
      <alignment horizontal="center"/>
    </xf>
    <xf numFmtId="164" fontId="1" fillId="4" borderId="27" xfId="0" applyNumberFormat="1" applyFont="1" applyFill="1" applyBorder="1" applyAlignment="1">
      <alignment horizontal="center"/>
    </xf>
    <xf numFmtId="164" fontId="1" fillId="4" borderId="28" xfId="0" applyNumberFormat="1" applyFont="1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center"/>
    </xf>
    <xf numFmtId="167" fontId="1" fillId="4" borderId="29" xfId="0" applyNumberFormat="1" applyFont="1" applyFill="1" applyBorder="1" applyAlignment="1">
      <alignment horizontal="center"/>
    </xf>
    <xf numFmtId="164" fontId="1" fillId="4" borderId="30" xfId="0" applyNumberFormat="1" applyFont="1" applyFill="1" applyBorder="1" applyAlignment="1">
      <alignment horizontal="center"/>
    </xf>
    <xf numFmtId="164" fontId="1" fillId="4" borderId="29" xfId="0" applyNumberFormat="1" applyFont="1" applyFill="1" applyBorder="1" applyAlignment="1">
      <alignment horizontal="center"/>
    </xf>
    <xf numFmtId="167" fontId="1" fillId="5" borderId="26" xfId="0" applyNumberFormat="1" applyFont="1" applyFill="1" applyBorder="1" applyAlignment="1">
      <alignment horizontal="center"/>
    </xf>
    <xf numFmtId="165" fontId="1" fillId="5" borderId="27" xfId="0" applyNumberFormat="1" applyFont="1" applyFill="1" applyBorder="1" applyAlignment="1">
      <alignment horizontal="center"/>
    </xf>
    <xf numFmtId="164" fontId="1" fillId="5" borderId="27" xfId="0" applyNumberFormat="1" applyFont="1" applyFill="1" applyBorder="1" applyAlignment="1">
      <alignment horizontal="center"/>
    </xf>
    <xf numFmtId="164" fontId="1" fillId="5" borderId="28" xfId="0" applyNumberFormat="1" applyFont="1" applyFill="1" applyBorder="1" applyAlignment="1">
      <alignment horizontal="center"/>
    </xf>
    <xf numFmtId="164" fontId="1" fillId="5" borderId="5" xfId="0" applyNumberFormat="1" applyFont="1" applyFill="1" applyBorder="1" applyAlignment="1">
      <alignment horizontal="center"/>
    </xf>
    <xf numFmtId="167" fontId="1" fillId="5" borderId="29" xfId="0" applyNumberFormat="1" applyFont="1" applyFill="1" applyBorder="1" applyAlignment="1">
      <alignment horizontal="center"/>
    </xf>
    <xf numFmtId="164" fontId="1" fillId="5" borderId="30" xfId="0" applyNumberFormat="1" applyFont="1" applyFill="1" applyBorder="1" applyAlignment="1">
      <alignment horizontal="center"/>
    </xf>
    <xf numFmtId="164" fontId="1" fillId="5" borderId="29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5" fontId="2" fillId="3" borderId="35" xfId="0" applyNumberFormat="1" applyFont="1" applyFill="1" applyBorder="1" applyAlignment="1">
      <alignment horizontal="center"/>
    </xf>
    <xf numFmtId="164" fontId="2" fillId="0" borderId="36" xfId="0" applyNumberFormat="1" applyFont="1" applyBorder="1" applyAlignment="1">
      <alignment horizontal="center"/>
    </xf>
    <xf numFmtId="164" fontId="2" fillId="0" borderId="37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4" fontId="1" fillId="2" borderId="21" xfId="0" applyNumberFormat="1" applyFont="1" applyFill="1" applyBorder="1" applyAlignment="1">
      <alignment horizontal="center"/>
    </xf>
    <xf numFmtId="164" fontId="2" fillId="4" borderId="26" xfId="0" applyNumberFormat="1" applyFont="1" applyFill="1" applyBorder="1" applyAlignment="1">
      <alignment horizontal="center"/>
    </xf>
    <xf numFmtId="164" fontId="2" fillId="5" borderId="26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4</v>
          </cell>
        </row>
        <row r="2">
          <cell r="A2">
            <v>2025</v>
          </cell>
        </row>
        <row r="49">
          <cell r="D49">
            <v>0</v>
          </cell>
          <cell r="E49">
            <v>18656</v>
          </cell>
          <cell r="F49">
            <v>214.39200000000005</v>
          </cell>
          <cell r="G49">
            <v>0</v>
          </cell>
          <cell r="H49">
            <v>23206.529999999912</v>
          </cell>
          <cell r="I49">
            <v>39230.614999999998</v>
          </cell>
          <cell r="J49">
            <v>612.14999999999725</v>
          </cell>
          <cell r="K49">
            <v>1</v>
          </cell>
          <cell r="L49">
            <v>37684.500000000015</v>
          </cell>
          <cell r="M49">
            <v>69917</v>
          </cell>
          <cell r="N49">
            <v>0</v>
          </cell>
          <cell r="O49">
            <v>0</v>
          </cell>
          <cell r="P49">
            <v>232560.1899999998</v>
          </cell>
          <cell r="Q49">
            <v>30884.37</v>
          </cell>
          <cell r="R49">
            <v>0</v>
          </cell>
          <cell r="S49">
            <v>33.930000000007567</v>
          </cell>
          <cell r="T49">
            <v>6590.06</v>
          </cell>
          <cell r="U49">
            <v>365000</v>
          </cell>
          <cell r="V49">
            <v>24738.360000000022</v>
          </cell>
        </row>
      </sheetData>
      <sheetData sheetId="1"/>
      <sheetData sheetId="2">
        <row r="45">
          <cell r="D45">
            <v>8740</v>
          </cell>
          <cell r="E45">
            <v>8656</v>
          </cell>
          <cell r="F45">
            <v>214.39200000000005</v>
          </cell>
          <cell r="G45">
            <v>0</v>
          </cell>
          <cell r="H45">
            <v>27706.529999999912</v>
          </cell>
          <cell r="I45">
            <v>39230.614999999998</v>
          </cell>
          <cell r="J45">
            <v>612.14999999999725</v>
          </cell>
          <cell r="K45">
            <v>1</v>
          </cell>
          <cell r="L45">
            <v>37684.500000000015</v>
          </cell>
          <cell r="M45">
            <v>69917</v>
          </cell>
          <cell r="N45">
            <v>0</v>
          </cell>
          <cell r="O45">
            <v>0</v>
          </cell>
          <cell r="P45">
            <v>263444.55999999982</v>
          </cell>
          <cell r="Q45">
            <v>0</v>
          </cell>
          <cell r="R45">
            <v>0</v>
          </cell>
          <cell r="S45">
            <v>841.99000000000797</v>
          </cell>
          <cell r="T45">
            <v>0</v>
          </cell>
          <cell r="U45">
            <v>365000</v>
          </cell>
          <cell r="V45">
            <v>24738.360000000022</v>
          </cell>
        </row>
      </sheetData>
      <sheetData sheetId="3">
        <row r="55">
          <cell r="D55">
            <v>8740</v>
          </cell>
          <cell r="E55">
            <v>10656</v>
          </cell>
          <cell r="F55">
            <v>214.39200000000005</v>
          </cell>
          <cell r="G55">
            <v>0</v>
          </cell>
          <cell r="H55">
            <v>27706.529999999912</v>
          </cell>
          <cell r="I55">
            <v>39230.614999999998</v>
          </cell>
          <cell r="J55">
            <v>612.14999999999725</v>
          </cell>
          <cell r="K55">
            <v>1</v>
          </cell>
          <cell r="L55">
            <v>37684.500000000015</v>
          </cell>
          <cell r="M55">
            <v>69917</v>
          </cell>
          <cell r="N55">
            <v>0</v>
          </cell>
          <cell r="O55">
            <v>8500</v>
          </cell>
          <cell r="P55">
            <v>263444.55999999982</v>
          </cell>
          <cell r="Q55">
            <v>0</v>
          </cell>
          <cell r="R55">
            <v>2320</v>
          </cell>
          <cell r="S55">
            <v>841.99000000000797</v>
          </cell>
          <cell r="T55">
            <v>0</v>
          </cell>
          <cell r="U55">
            <v>365000</v>
          </cell>
          <cell r="V55">
            <v>24738.360000000022</v>
          </cell>
        </row>
      </sheetData>
      <sheetData sheetId="4">
        <row r="56">
          <cell r="D56">
            <v>8150</v>
          </cell>
          <cell r="E56">
            <v>16576</v>
          </cell>
          <cell r="F56">
            <v>214.39200000000005</v>
          </cell>
          <cell r="G56">
            <v>0</v>
          </cell>
          <cell r="H56">
            <v>-28797.470000000088</v>
          </cell>
          <cell r="I56">
            <v>39230.614999999998</v>
          </cell>
          <cell r="J56">
            <v>612.14999999999725</v>
          </cell>
          <cell r="K56">
            <v>1</v>
          </cell>
          <cell r="L56">
            <v>34684.500000000015</v>
          </cell>
          <cell r="M56">
            <v>69917</v>
          </cell>
          <cell r="N56">
            <v>0</v>
          </cell>
          <cell r="O56">
            <v>9915</v>
          </cell>
          <cell r="P56">
            <v>233444.55999999982</v>
          </cell>
          <cell r="Q56">
            <v>0</v>
          </cell>
          <cell r="R56">
            <v>1250</v>
          </cell>
          <cell r="S56">
            <v>-36158.009999999995</v>
          </cell>
          <cell r="T56">
            <v>0</v>
          </cell>
          <cell r="U56">
            <v>365000</v>
          </cell>
          <cell r="V56">
            <v>18738.360000000022</v>
          </cell>
        </row>
      </sheetData>
      <sheetData sheetId="5">
        <row r="54">
          <cell r="D54">
            <v>7350</v>
          </cell>
          <cell r="E54">
            <v>41</v>
          </cell>
          <cell r="F54">
            <v>214.39200000000005</v>
          </cell>
          <cell r="G54">
            <v>0</v>
          </cell>
          <cell r="H54">
            <v>22076.479999999912</v>
          </cell>
          <cell r="I54">
            <v>39230.614999999998</v>
          </cell>
          <cell r="J54">
            <v>612.14999999999725</v>
          </cell>
          <cell r="K54">
            <v>1</v>
          </cell>
          <cell r="L54">
            <v>25934.500000000015</v>
          </cell>
          <cell r="M54">
            <v>69917</v>
          </cell>
          <cell r="N54">
            <v>0</v>
          </cell>
          <cell r="O54">
            <v>8665</v>
          </cell>
          <cell r="P54">
            <v>200444.55999999982</v>
          </cell>
          <cell r="Q54">
            <v>0</v>
          </cell>
          <cell r="R54">
            <v>775</v>
          </cell>
          <cell r="S54">
            <v>-36158.009999999995</v>
          </cell>
          <cell r="T54">
            <v>0</v>
          </cell>
          <cell r="U54">
            <v>365000</v>
          </cell>
          <cell r="V54">
            <v>18738.360000000022</v>
          </cell>
        </row>
      </sheetData>
      <sheetData sheetId="6">
        <row r="46">
          <cell r="D46">
            <v>7250</v>
          </cell>
          <cell r="E46">
            <v>6561</v>
          </cell>
          <cell r="F46">
            <v>214.39200000000005</v>
          </cell>
          <cell r="G46">
            <v>0</v>
          </cell>
          <cell r="H46">
            <v>22076.479999999912</v>
          </cell>
          <cell r="I46">
            <v>39230.614999999998</v>
          </cell>
          <cell r="J46">
            <v>612.14999999999725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7600</v>
          </cell>
          <cell r="P46">
            <v>200444.55999999982</v>
          </cell>
          <cell r="Q46">
            <v>0</v>
          </cell>
          <cell r="R46">
            <v>1058</v>
          </cell>
          <cell r="S46">
            <v>-36158.009999999995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7">
        <row r="53">
          <cell r="D53">
            <v>3310</v>
          </cell>
          <cell r="E53">
            <v>11619</v>
          </cell>
          <cell r="F53">
            <v>214.39200000000005</v>
          </cell>
          <cell r="G53">
            <v>0</v>
          </cell>
          <cell r="H53">
            <v>9845.549999999912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8040</v>
          </cell>
          <cell r="P53">
            <v>-14120.440000000177</v>
          </cell>
          <cell r="Q53">
            <v>0</v>
          </cell>
          <cell r="R53">
            <v>6760</v>
          </cell>
          <cell r="S53">
            <v>-36158.009999999995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8">
        <row r="61">
          <cell r="D61">
            <v>1928</v>
          </cell>
          <cell r="E61">
            <v>2119</v>
          </cell>
          <cell r="F61">
            <v>214.39200000000005</v>
          </cell>
          <cell r="G61">
            <v>0</v>
          </cell>
          <cell r="H61">
            <v>13981.549999999912</v>
          </cell>
          <cell r="I61">
            <v>39230.614999999998</v>
          </cell>
          <cell r="J61">
            <v>453.22999999999729</v>
          </cell>
          <cell r="K61">
            <v>1</v>
          </cell>
          <cell r="L61">
            <v>25934.500000000015</v>
          </cell>
          <cell r="M61">
            <v>69917</v>
          </cell>
          <cell r="N61">
            <v>0</v>
          </cell>
          <cell r="O61">
            <v>11535</v>
          </cell>
          <cell r="P61">
            <v>-199280.44000000018</v>
          </cell>
          <cell r="Q61">
            <v>0</v>
          </cell>
          <cell r="R61">
            <v>713</v>
          </cell>
          <cell r="S61">
            <v>1.9900000000052387</v>
          </cell>
          <cell r="T61">
            <v>0</v>
          </cell>
          <cell r="U61">
            <v>365000</v>
          </cell>
          <cell r="V61">
            <v>18738.360000000022</v>
          </cell>
        </row>
      </sheetData>
      <sheetData sheetId="9">
        <row r="53">
          <cell r="D53">
            <v>1928</v>
          </cell>
          <cell r="E53">
            <v>11217</v>
          </cell>
          <cell r="F53">
            <v>214.39200000000005</v>
          </cell>
          <cell r="G53">
            <v>0</v>
          </cell>
          <cell r="H53">
            <v>13981.549999999912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3150</v>
          </cell>
          <cell r="P53">
            <v>-199280.44000000018</v>
          </cell>
          <cell r="Q53">
            <v>0</v>
          </cell>
          <cell r="R53">
            <v>0</v>
          </cell>
          <cell r="S53">
            <v>1.9900000000052387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10">
        <row r="46">
          <cell r="D46">
            <v>1378</v>
          </cell>
          <cell r="E46">
            <v>11217</v>
          </cell>
          <cell r="F46">
            <v>214.39200000000005</v>
          </cell>
          <cell r="G46">
            <v>0</v>
          </cell>
          <cell r="H46">
            <v>13981.549999999912</v>
          </cell>
          <cell r="I46">
            <v>39230.614999999998</v>
          </cell>
          <cell r="J46">
            <v>453.22999999999729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6725</v>
          </cell>
          <cell r="P46">
            <v>-199280.44000000018</v>
          </cell>
          <cell r="Q46">
            <v>0</v>
          </cell>
          <cell r="R46">
            <v>1220</v>
          </cell>
          <cell r="S46">
            <v>1.9900000000052387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11">
        <row r="51">
          <cell r="D51">
            <v>1378</v>
          </cell>
          <cell r="E51">
            <v>14217</v>
          </cell>
          <cell r="F51">
            <v>214.39200000000005</v>
          </cell>
          <cell r="G51">
            <v>0</v>
          </cell>
          <cell r="H51">
            <v>13981.549999999912</v>
          </cell>
          <cell r="I51">
            <v>39230.614999999998</v>
          </cell>
          <cell r="J51">
            <v>453.22999999999729</v>
          </cell>
          <cell r="K51">
            <v>1</v>
          </cell>
          <cell r="L51">
            <v>25934.500000000015</v>
          </cell>
          <cell r="M51">
            <v>69917</v>
          </cell>
          <cell r="N51">
            <v>0</v>
          </cell>
          <cell r="O51">
            <v>6725</v>
          </cell>
          <cell r="P51">
            <v>-199280.44000000018</v>
          </cell>
          <cell r="Q51">
            <v>0</v>
          </cell>
          <cell r="R51">
            <v>1220</v>
          </cell>
          <cell r="S51">
            <v>1.9900000000052387</v>
          </cell>
          <cell r="T51">
            <v>0</v>
          </cell>
          <cell r="U51">
            <v>365000</v>
          </cell>
          <cell r="V51">
            <v>18738.360000000022</v>
          </cell>
        </row>
      </sheetData>
      <sheetData sheetId="12">
        <row r="55">
          <cell r="D55">
            <v>7502</v>
          </cell>
          <cell r="E55">
            <v>1262</v>
          </cell>
          <cell r="F55">
            <v>214.39200000000005</v>
          </cell>
          <cell r="G55">
            <v>0</v>
          </cell>
          <cell r="H55">
            <v>13931.549999999912</v>
          </cell>
          <cell r="I55">
            <v>39230.614999999998</v>
          </cell>
          <cell r="J55">
            <v>453.22999999999729</v>
          </cell>
          <cell r="K55">
            <v>1</v>
          </cell>
          <cell r="L55">
            <v>25934.500000000015</v>
          </cell>
          <cell r="M55">
            <v>69917</v>
          </cell>
          <cell r="N55">
            <v>0</v>
          </cell>
          <cell r="O55">
            <v>8475</v>
          </cell>
          <cell r="P55">
            <v>-199280.44000000018</v>
          </cell>
          <cell r="Q55">
            <v>0</v>
          </cell>
          <cell r="R55">
            <v>1480</v>
          </cell>
          <cell r="S55">
            <v>4.4300000000052364</v>
          </cell>
          <cell r="T55">
            <v>0</v>
          </cell>
          <cell r="U55">
            <v>365000</v>
          </cell>
          <cell r="V55">
            <v>18738.360000000022</v>
          </cell>
        </row>
      </sheetData>
      <sheetData sheetId="13">
        <row r="22">
          <cell r="M22">
            <v>69917</v>
          </cell>
        </row>
        <row r="57">
          <cell r="D57">
            <v>5782</v>
          </cell>
          <cell r="E57">
            <v>6267</v>
          </cell>
          <cell r="F57">
            <v>214.39200000000005</v>
          </cell>
          <cell r="G57">
            <v>0</v>
          </cell>
          <cell r="H57">
            <v>16031.549999999912</v>
          </cell>
          <cell r="I57">
            <v>39230.614999999998</v>
          </cell>
          <cell r="J57">
            <v>453.22999999999729</v>
          </cell>
          <cell r="K57">
            <v>1</v>
          </cell>
          <cell r="L57">
            <v>25934.500000000015</v>
          </cell>
          <cell r="N57">
            <v>0</v>
          </cell>
          <cell r="O57">
            <v>8310</v>
          </cell>
          <cell r="P57">
            <v>-189280.44000000018</v>
          </cell>
          <cell r="Q57">
            <v>0</v>
          </cell>
          <cell r="R57">
            <v>1399</v>
          </cell>
          <cell r="S57">
            <v>4.4300000000052364</v>
          </cell>
          <cell r="T57">
            <v>0</v>
          </cell>
          <cell r="U57">
            <v>365000</v>
          </cell>
          <cell r="V57">
            <v>18738.360000000022</v>
          </cell>
        </row>
      </sheetData>
      <sheetData sheetId="14">
        <row r="48">
          <cell r="D48">
            <v>3632</v>
          </cell>
          <cell r="E48">
            <v>15346</v>
          </cell>
          <cell r="F48">
            <v>214.39200000000005</v>
          </cell>
          <cell r="G48">
            <v>0</v>
          </cell>
          <cell r="H48">
            <v>16031.549999999912</v>
          </cell>
          <cell r="I48">
            <v>39230.614999999998</v>
          </cell>
          <cell r="J48">
            <v>453.22999999999729</v>
          </cell>
          <cell r="K48">
            <v>1</v>
          </cell>
          <cell r="L48">
            <v>25934.500000000015</v>
          </cell>
          <cell r="M48">
            <v>69917</v>
          </cell>
          <cell r="N48">
            <v>0</v>
          </cell>
          <cell r="O48">
            <v>8000</v>
          </cell>
          <cell r="P48">
            <v>-189280.44000000018</v>
          </cell>
          <cell r="Q48">
            <v>0</v>
          </cell>
          <cell r="R48">
            <v>680</v>
          </cell>
          <cell r="S48">
            <v>4.4300000000052364</v>
          </cell>
          <cell r="T48">
            <v>0</v>
          </cell>
          <cell r="U48">
            <v>365000</v>
          </cell>
          <cell r="V48">
            <v>18738.360000000022</v>
          </cell>
        </row>
      </sheetData>
      <sheetData sheetId="15"/>
      <sheetData sheetId="16">
        <row r="17">
          <cell r="M17">
            <v>69917</v>
          </cell>
        </row>
        <row r="43">
          <cell r="D43">
            <v>2992</v>
          </cell>
          <cell r="E43">
            <v>20026</v>
          </cell>
          <cell r="F43">
            <v>214.39200000000005</v>
          </cell>
          <cell r="G43">
            <v>0</v>
          </cell>
          <cell r="H43">
            <v>16031.549999999912</v>
          </cell>
          <cell r="I43">
            <v>39230.614999999998</v>
          </cell>
          <cell r="J43">
            <v>453.22999999999729</v>
          </cell>
          <cell r="K43">
            <v>1</v>
          </cell>
          <cell r="L43">
            <v>25934.500000000015</v>
          </cell>
          <cell r="N43">
            <v>0</v>
          </cell>
          <cell r="O43">
            <v>10130</v>
          </cell>
          <cell r="P43">
            <v>-189280.44000000018</v>
          </cell>
          <cell r="Q43">
            <v>0</v>
          </cell>
          <cell r="R43">
            <v>1159</v>
          </cell>
          <cell r="S43">
            <v>4.4300000000052364</v>
          </cell>
          <cell r="T43">
            <v>0</v>
          </cell>
          <cell r="U43">
            <v>365000</v>
          </cell>
          <cell r="V43">
            <v>18738.360000000022</v>
          </cell>
        </row>
      </sheetData>
      <sheetData sheetId="17">
        <row r="50">
          <cell r="D50">
            <v>2292</v>
          </cell>
          <cell r="E50">
            <v>28465</v>
          </cell>
          <cell r="F50">
            <v>214.39200000000005</v>
          </cell>
          <cell r="G50">
            <v>0</v>
          </cell>
          <cell r="H50">
            <v>16031.549999999912</v>
          </cell>
          <cell r="I50">
            <v>39230.614999999998</v>
          </cell>
          <cell r="J50">
            <v>453.22999999999729</v>
          </cell>
          <cell r="K50">
            <v>1</v>
          </cell>
          <cell r="L50">
            <v>25934.500000000015</v>
          </cell>
          <cell r="M50">
            <v>69917</v>
          </cell>
          <cell r="N50">
            <v>550</v>
          </cell>
          <cell r="O50">
            <v>8592</v>
          </cell>
          <cell r="P50">
            <v>-189280.44000000018</v>
          </cell>
          <cell r="Q50">
            <v>0</v>
          </cell>
          <cell r="R50">
            <v>1345</v>
          </cell>
          <cell r="S50">
            <v>4.4300000000052364</v>
          </cell>
          <cell r="T50">
            <v>0</v>
          </cell>
          <cell r="U50">
            <v>365000</v>
          </cell>
          <cell r="V50">
            <v>18738.360000000022</v>
          </cell>
        </row>
      </sheetData>
      <sheetData sheetId="18">
        <row r="45">
          <cell r="D45">
            <v>692</v>
          </cell>
          <cell r="E45">
            <v>37117</v>
          </cell>
          <cell r="F45">
            <v>214.39200000000005</v>
          </cell>
          <cell r="G45">
            <v>0</v>
          </cell>
          <cell r="H45">
            <v>16031.549999999912</v>
          </cell>
          <cell r="I45">
            <v>39230.614999999998</v>
          </cell>
          <cell r="J45">
            <v>453.22999999999729</v>
          </cell>
          <cell r="K45">
            <v>1</v>
          </cell>
          <cell r="L45">
            <v>25934.500000000015</v>
          </cell>
          <cell r="M45">
            <v>69917</v>
          </cell>
          <cell r="N45">
            <v>550</v>
          </cell>
          <cell r="O45">
            <v>9605</v>
          </cell>
          <cell r="P45">
            <v>-189280.44000000018</v>
          </cell>
          <cell r="Q45">
            <v>0</v>
          </cell>
          <cell r="R45">
            <v>1515</v>
          </cell>
          <cell r="S45">
            <v>4.4300000000052364</v>
          </cell>
          <cell r="T45">
            <v>0</v>
          </cell>
          <cell r="U45">
            <v>365000</v>
          </cell>
          <cell r="V45">
            <v>18738.360000000022</v>
          </cell>
        </row>
      </sheetData>
      <sheetData sheetId="19">
        <row r="47">
          <cell r="D47">
            <v>5196</v>
          </cell>
          <cell r="E47">
            <v>1519</v>
          </cell>
          <cell r="F47">
            <v>14.392000000000053</v>
          </cell>
          <cell r="G47">
            <v>0</v>
          </cell>
          <cell r="H47">
            <v>131.54999999991196</v>
          </cell>
          <cell r="I47">
            <v>39230.614999999998</v>
          </cell>
          <cell r="J47">
            <v>453.22999999999729</v>
          </cell>
          <cell r="K47">
            <v>1</v>
          </cell>
          <cell r="L47">
            <v>25934.500000000015</v>
          </cell>
          <cell r="M47">
            <v>69917</v>
          </cell>
          <cell r="N47">
            <v>550</v>
          </cell>
          <cell r="O47">
            <v>9190</v>
          </cell>
          <cell r="P47">
            <v>719.55999999982305</v>
          </cell>
          <cell r="Q47">
            <v>0</v>
          </cell>
          <cell r="R47">
            <v>1345</v>
          </cell>
          <cell r="S47">
            <v>4.4300000000052364</v>
          </cell>
          <cell r="T47">
            <v>0</v>
          </cell>
          <cell r="U47">
            <v>365000</v>
          </cell>
          <cell r="V47">
            <v>18738.360000000022</v>
          </cell>
        </row>
      </sheetData>
      <sheetData sheetId="20">
        <row r="53">
          <cell r="D53">
            <v>3576</v>
          </cell>
          <cell r="E53">
            <v>7354</v>
          </cell>
          <cell r="F53">
            <v>14.392000000000053</v>
          </cell>
          <cell r="G53">
            <v>0</v>
          </cell>
          <cell r="H53">
            <v>32783.549999999916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550</v>
          </cell>
          <cell r="O53">
            <v>10874</v>
          </cell>
          <cell r="P53">
            <v>719.55999999982305</v>
          </cell>
          <cell r="Q53">
            <v>0</v>
          </cell>
          <cell r="R53">
            <v>973</v>
          </cell>
          <cell r="S53">
            <v>4.4300000000052364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F42B-2452-443A-99BE-ED460857928D}">
  <dimension ref="A1:V51"/>
  <sheetViews>
    <sheetView rightToLeft="1" workbookViewId="0">
      <selection activeCell="B10" sqref="B10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6"/>
    <col min="6" max="7" width="9" style="87"/>
    <col min="8" max="8" width="9.42578125" style="87" bestFit="1" customWidth="1"/>
    <col min="9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7" width="9.85546875" style="87" bestFit="1" customWidth="1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2</v>
      </c>
      <c r="B1" s="2">
        <f>'[1]1'!B1</f>
        <v>4</v>
      </c>
      <c r="C1" s="3"/>
      <c r="D1" s="242" t="s">
        <v>0</v>
      </c>
      <c r="E1" s="243"/>
      <c r="F1" s="243"/>
      <c r="G1" s="243"/>
      <c r="H1" s="243"/>
      <c r="I1" s="243"/>
      <c r="J1" s="243"/>
      <c r="K1" s="243"/>
      <c r="L1" s="243"/>
      <c r="M1" s="243"/>
      <c r="N1" s="244"/>
      <c r="O1" s="237" t="s">
        <v>1</v>
      </c>
      <c r="P1" s="235"/>
      <c r="Q1" s="236"/>
      <c r="R1" s="237" t="s">
        <v>2</v>
      </c>
      <c r="S1" s="235"/>
      <c r="T1" s="236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27"/>
      <c r="C2" s="6"/>
      <c r="D2" s="227" t="s">
        <v>5</v>
      </c>
      <c r="E2" s="239"/>
      <c r="F2" s="239"/>
      <c r="G2" s="239"/>
      <c r="H2" s="245" t="s">
        <v>6</v>
      </c>
      <c r="I2" s="246"/>
      <c r="J2" s="246"/>
      <c r="K2" s="246"/>
      <c r="L2" s="246"/>
      <c r="M2" s="246"/>
      <c r="N2" s="247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41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296</v>
      </c>
      <c r="D4" s="13">
        <f>'[1]1'!D49</f>
        <v>0</v>
      </c>
      <c r="E4" s="14">
        <f>'[1]1'!E49</f>
        <v>18656</v>
      </c>
      <c r="F4" s="15">
        <f>'[1]1'!F49</f>
        <v>214.39200000000005</v>
      </c>
      <c r="G4" s="15">
        <f>'[1]1'!G49</f>
        <v>0</v>
      </c>
      <c r="H4" s="15">
        <f>'[1]1'!H49</f>
        <v>23206.529999999912</v>
      </c>
      <c r="I4" s="15">
        <f>'[1]1'!I49</f>
        <v>39230.614999999998</v>
      </c>
      <c r="J4" s="15">
        <f>'[1]1'!J49</f>
        <v>612.14999999999725</v>
      </c>
      <c r="K4" s="15">
        <f>'[1]1'!K49</f>
        <v>1</v>
      </c>
      <c r="L4" s="8">
        <f>'[1]1'!L49</f>
        <v>37684.500000000015</v>
      </c>
      <c r="M4" s="15">
        <f>'[1]1'!M49</f>
        <v>69917</v>
      </c>
      <c r="N4" s="10">
        <f>'[1]1'!N49</f>
        <v>0</v>
      </c>
      <c r="O4" s="11">
        <f>'[1]1'!O49</f>
        <v>0</v>
      </c>
      <c r="P4" s="15">
        <f>'[1]1'!P49</f>
        <v>232560.1899999998</v>
      </c>
      <c r="Q4" s="16">
        <f>'[1]1'!Q49</f>
        <v>30884.37</v>
      </c>
      <c r="R4" s="11">
        <f>'[1]1'!R49</f>
        <v>0</v>
      </c>
      <c r="S4" s="15">
        <f>'[1]1'!S49</f>
        <v>33.930000000007567</v>
      </c>
      <c r="T4" s="16">
        <f>'[1]1'!T49</f>
        <v>6590.06</v>
      </c>
      <c r="U4" s="17">
        <f>'[1]1'!U49</f>
        <v>365000</v>
      </c>
      <c r="V4" s="16">
        <f>'[1]1'!V49</f>
        <v>24738.360000000022</v>
      </c>
    </row>
    <row r="5" spans="1:22" x14ac:dyDescent="0.25">
      <c r="A5" s="18" t="s">
        <v>31</v>
      </c>
      <c r="B5" s="19" t="s">
        <v>32</v>
      </c>
      <c r="C5" s="6">
        <f>C4+1</f>
        <v>297</v>
      </c>
      <c r="D5" s="20"/>
      <c r="E5" s="21"/>
      <c r="F5" s="22"/>
      <c r="G5" s="22"/>
      <c r="H5" s="23">
        <v>500</v>
      </c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 t="s">
        <v>35</v>
      </c>
      <c r="D6" s="20"/>
      <c r="E6" s="21"/>
      <c r="F6" s="22"/>
      <c r="G6" s="22"/>
      <c r="H6" s="23">
        <v>4000</v>
      </c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>C5+1</f>
        <v>298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ref="C8:C16" si="0">C7+1</f>
        <v>299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29"/>
      <c r="B11" s="19"/>
      <c r="C11" s="6">
        <f t="shared" si="0"/>
        <v>302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19"/>
      <c r="C12" s="6">
        <f t="shared" si="0"/>
        <v>303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19"/>
      <c r="C13" s="6">
        <f t="shared" si="0"/>
        <v>304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/>
      <c r="C14" s="6">
        <f t="shared" si="0"/>
        <v>305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29"/>
      <c r="B16" s="30"/>
      <c r="C16" s="6">
        <f t="shared" si="0"/>
        <v>307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229"/>
      <c r="B17" s="227"/>
      <c r="C17" s="6"/>
      <c r="D17" s="40">
        <f t="shared" ref="D17:V17" si="1">SUM(D4:D16)</f>
        <v>0</v>
      </c>
      <c r="E17" s="41">
        <f t="shared" si="1"/>
        <v>18656</v>
      </c>
      <c r="F17" s="42">
        <f t="shared" si="1"/>
        <v>214.39200000000005</v>
      </c>
      <c r="G17" s="42">
        <f t="shared" si="1"/>
        <v>0</v>
      </c>
      <c r="H17" s="42">
        <f t="shared" si="1"/>
        <v>27706.529999999912</v>
      </c>
      <c r="I17" s="42">
        <f t="shared" si="1"/>
        <v>39230.614999999998</v>
      </c>
      <c r="J17" s="42">
        <f t="shared" si="1"/>
        <v>612.14999999999725</v>
      </c>
      <c r="K17" s="42">
        <f t="shared" si="1"/>
        <v>1</v>
      </c>
      <c r="L17" s="43">
        <f t="shared" si="1"/>
        <v>37684.500000000015</v>
      </c>
      <c r="M17" s="44">
        <f>SUM(M4:M16)</f>
        <v>69917</v>
      </c>
      <c r="N17" s="45">
        <f t="shared" si="1"/>
        <v>0</v>
      </c>
      <c r="O17" s="41">
        <f t="shared" si="1"/>
        <v>0</v>
      </c>
      <c r="P17" s="42">
        <f t="shared" si="1"/>
        <v>232560.1899999998</v>
      </c>
      <c r="Q17" s="42">
        <f t="shared" si="1"/>
        <v>30884.37</v>
      </c>
      <c r="R17" s="41">
        <f t="shared" si="1"/>
        <v>0</v>
      </c>
      <c r="S17" s="42">
        <f t="shared" si="1"/>
        <v>33.930000000007567</v>
      </c>
      <c r="T17" s="42">
        <f t="shared" si="1"/>
        <v>6590.06</v>
      </c>
      <c r="U17" s="42">
        <f t="shared" si="1"/>
        <v>365000</v>
      </c>
      <c r="V17" s="42">
        <f t="shared" si="1"/>
        <v>24738.360000000022</v>
      </c>
    </row>
    <row r="18" spans="1:22" x14ac:dyDescent="0.25">
      <c r="A18" s="46" t="s">
        <v>36</v>
      </c>
      <c r="B18" s="46" t="s">
        <v>37</v>
      </c>
      <c r="C18" s="47">
        <v>136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8" t="s">
        <v>38</v>
      </c>
      <c r="B19" s="19" t="s">
        <v>22</v>
      </c>
      <c r="C19" s="47">
        <f>C18+1</f>
        <v>137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30884.37</v>
      </c>
      <c r="Q19" s="27">
        <v>-30884.37</v>
      </c>
      <c r="R19" s="26"/>
      <c r="S19" s="23"/>
      <c r="T19" s="27"/>
      <c r="U19" s="28"/>
      <c r="V19" s="27"/>
    </row>
    <row r="20" spans="1:22" x14ac:dyDescent="0.25">
      <c r="A20" s="18" t="s">
        <v>39</v>
      </c>
      <c r="B20" s="19" t="s">
        <v>25</v>
      </c>
      <c r="C20" s="47">
        <f t="shared" ref="C20:C28" si="2">C19+1</f>
        <v>138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>
        <v>6590.06</v>
      </c>
      <c r="T20" s="27">
        <v>-6590.06</v>
      </c>
      <c r="U20" s="28"/>
      <c r="V20" s="27"/>
    </row>
    <row r="21" spans="1:22" x14ac:dyDescent="0.25">
      <c r="A21" s="18" t="s">
        <v>40</v>
      </c>
      <c r="B21" s="19" t="s">
        <v>10</v>
      </c>
      <c r="C21" s="47">
        <f t="shared" si="2"/>
        <v>139</v>
      </c>
      <c r="D21" s="20">
        <v>10000</v>
      </c>
      <c r="E21" s="21">
        <v>-10000</v>
      </c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30"/>
      <c r="C22" s="47">
        <f t="shared" si="2"/>
        <v>140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29"/>
      <c r="B23" s="30"/>
      <c r="C23" s="47">
        <f t="shared" si="2"/>
        <v>141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 t="shared" si="2"/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29"/>
      <c r="B25" s="30"/>
      <c r="C25" s="47">
        <f t="shared" si="2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2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2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56"/>
      <c r="B28" s="57"/>
      <c r="C28" s="47">
        <f t="shared" si="2"/>
        <v>146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30"/>
      <c r="B29" s="231"/>
      <c r="C29" s="58"/>
      <c r="D29" s="59">
        <f>SUM(D18:D28)</f>
        <v>10000</v>
      </c>
      <c r="E29" s="59">
        <f t="shared" ref="E29:V29" si="3">SUM(E18:E28)</f>
        <v>-10000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0">
        <f t="shared" si="3"/>
        <v>0</v>
      </c>
      <c r="L29" s="61">
        <f t="shared" si="3"/>
        <v>0</v>
      </c>
      <c r="M29" s="62">
        <f>SUM(M19:M28)</f>
        <v>0</v>
      </c>
      <c r="N29" s="60">
        <f t="shared" si="3"/>
        <v>0</v>
      </c>
      <c r="O29" s="59">
        <f t="shared" si="3"/>
        <v>0</v>
      </c>
      <c r="P29" s="60">
        <f t="shared" si="3"/>
        <v>30884.37</v>
      </c>
      <c r="Q29" s="60">
        <f t="shared" si="3"/>
        <v>-30884.37</v>
      </c>
      <c r="R29" s="59">
        <f t="shared" si="3"/>
        <v>0</v>
      </c>
      <c r="S29" s="60">
        <f t="shared" si="3"/>
        <v>6590.06</v>
      </c>
      <c r="T29" s="60">
        <f t="shared" si="3"/>
        <v>-6590.06</v>
      </c>
      <c r="U29" s="60">
        <f t="shared" si="3"/>
        <v>0</v>
      </c>
      <c r="V29" s="60">
        <f t="shared" si="3"/>
        <v>0</v>
      </c>
    </row>
    <row r="30" spans="1:22" x14ac:dyDescent="0.25">
      <c r="A30" s="232" t="s">
        <v>41</v>
      </c>
      <c r="B30" s="233"/>
      <c r="C30" s="63">
        <v>329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 t="s">
        <v>42</v>
      </c>
      <c r="B31" s="72" t="s">
        <v>43</v>
      </c>
      <c r="C31" s="73">
        <f>C30+1</f>
        <v>330</v>
      </c>
      <c r="D31" s="20">
        <v>900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 t="s">
        <v>44</v>
      </c>
      <c r="B32" s="72" t="s">
        <v>45</v>
      </c>
      <c r="C32" s="73">
        <f t="shared" ref="C32:C49" si="4">C31+1</f>
        <v>331</v>
      </c>
      <c r="D32" s="20">
        <v>360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46</v>
      </c>
      <c r="B33" s="72" t="s">
        <v>47</v>
      </c>
      <c r="C33" s="73">
        <f t="shared" si="4"/>
        <v>332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>
        <v>5782</v>
      </c>
      <c r="T33" s="27"/>
      <c r="U33" s="28"/>
      <c r="V33" s="27"/>
    </row>
    <row r="34" spans="1:22" x14ac:dyDescent="0.25">
      <c r="A34" s="29"/>
      <c r="B34" s="72"/>
      <c r="C34" s="73">
        <f t="shared" si="4"/>
        <v>333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334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335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/>
      <c r="B37" s="72"/>
      <c r="C37" s="73">
        <f t="shared" si="4"/>
        <v>336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30"/>
      <c r="C38" s="73">
        <f t="shared" si="4"/>
        <v>337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19"/>
      <c r="C39" s="73">
        <f t="shared" si="4"/>
        <v>338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19"/>
      <c r="C40" s="73">
        <f t="shared" si="4"/>
        <v>339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19"/>
      <c r="C41" s="73">
        <f t="shared" si="4"/>
        <v>340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341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/>
      <c r="B43" s="30"/>
      <c r="C43" s="73">
        <f t="shared" si="4"/>
        <v>342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30"/>
      <c r="C44" s="73">
        <f t="shared" si="4"/>
        <v>343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29"/>
      <c r="B45" s="30"/>
      <c r="C45" s="73">
        <f t="shared" si="4"/>
        <v>344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30"/>
      <c r="C46" s="73">
        <f t="shared" si="4"/>
        <v>345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30"/>
      <c r="C47" s="73">
        <f t="shared" si="4"/>
        <v>346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347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348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 t="shared" ref="D50:V50" si="5">SUM(D30:D49)</f>
        <v>1260</v>
      </c>
      <c r="E50" s="76">
        <f t="shared" si="5"/>
        <v>0</v>
      </c>
      <c r="F50" s="77">
        <f t="shared" si="5"/>
        <v>0</v>
      </c>
      <c r="G50" s="77">
        <f t="shared" si="5"/>
        <v>0</v>
      </c>
      <c r="H50" s="77">
        <f t="shared" si="5"/>
        <v>0</v>
      </c>
      <c r="I50" s="77">
        <f t="shared" si="5"/>
        <v>0</v>
      </c>
      <c r="J50" s="77">
        <f t="shared" si="5"/>
        <v>0</v>
      </c>
      <c r="K50" s="77">
        <f t="shared" si="5"/>
        <v>0</v>
      </c>
      <c r="L50" s="78">
        <f t="shared" si="5"/>
        <v>0</v>
      </c>
      <c r="M50" s="79">
        <f>SUM(M31:M49)</f>
        <v>0</v>
      </c>
      <c r="N50" s="77">
        <f t="shared" si="5"/>
        <v>0</v>
      </c>
      <c r="O50" s="76">
        <f t="shared" si="5"/>
        <v>0</v>
      </c>
      <c r="P50" s="77">
        <f t="shared" si="5"/>
        <v>0</v>
      </c>
      <c r="Q50" s="77">
        <f t="shared" si="5"/>
        <v>0</v>
      </c>
      <c r="R50" s="76">
        <f t="shared" si="5"/>
        <v>0</v>
      </c>
      <c r="S50" s="77">
        <f t="shared" si="5"/>
        <v>5782</v>
      </c>
      <c r="T50" s="77">
        <f t="shared" si="5"/>
        <v>0</v>
      </c>
      <c r="U50" s="77">
        <f t="shared" si="5"/>
        <v>0</v>
      </c>
      <c r="V50" s="77">
        <f t="shared" si="5"/>
        <v>0</v>
      </c>
    </row>
    <row r="51" spans="1:22" ht="15.75" thickBot="1" x14ac:dyDescent="0.3">
      <c r="A51" s="80" t="s">
        <v>48</v>
      </c>
      <c r="B51" s="81">
        <f>D51+E51+F51*5+G51*3.5+O51+R51</f>
        <v>18467.96</v>
      </c>
      <c r="C51" s="82" t="s">
        <v>49</v>
      </c>
      <c r="D51" s="83">
        <f t="shared" ref="D51:V51" si="6">D17+D29-D50</f>
        <v>8740</v>
      </c>
      <c r="E51" s="83">
        <f t="shared" si="6"/>
        <v>8656</v>
      </c>
      <c r="F51" s="84">
        <f t="shared" si="6"/>
        <v>214.39200000000005</v>
      </c>
      <c r="G51" s="84">
        <f t="shared" si="6"/>
        <v>0</v>
      </c>
      <c r="H51" s="84">
        <f t="shared" si="6"/>
        <v>27706.529999999912</v>
      </c>
      <c r="I51" s="84">
        <f t="shared" si="6"/>
        <v>39230.614999999998</v>
      </c>
      <c r="J51" s="84">
        <f t="shared" si="6"/>
        <v>612.14999999999725</v>
      </c>
      <c r="K51" s="84">
        <f t="shared" si="6"/>
        <v>1</v>
      </c>
      <c r="L51" s="85">
        <f t="shared" si="6"/>
        <v>37684.500000000015</v>
      </c>
      <c r="M51" s="15">
        <f>M17+M29-M50</f>
        <v>69917</v>
      </c>
      <c r="N51" s="84">
        <f t="shared" si="6"/>
        <v>0</v>
      </c>
      <c r="O51" s="83">
        <f t="shared" si="6"/>
        <v>0</v>
      </c>
      <c r="P51" s="84">
        <f t="shared" si="6"/>
        <v>263444.55999999982</v>
      </c>
      <c r="Q51" s="84">
        <f t="shared" si="6"/>
        <v>0</v>
      </c>
      <c r="R51" s="83">
        <f t="shared" si="6"/>
        <v>0</v>
      </c>
      <c r="S51" s="84">
        <f t="shared" si="6"/>
        <v>841.99000000000797</v>
      </c>
      <c r="T51" s="84">
        <f t="shared" si="6"/>
        <v>0</v>
      </c>
      <c r="U51" s="84">
        <f t="shared" si="6"/>
        <v>365000</v>
      </c>
      <c r="V51" s="84">
        <f t="shared" si="6"/>
        <v>24738.360000000022</v>
      </c>
    </row>
  </sheetData>
  <mergeCells count="12">
    <mergeCell ref="U2:V2"/>
    <mergeCell ref="A17:B17"/>
    <mergeCell ref="A29:B29"/>
    <mergeCell ref="A30:B30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AF953-7BF6-400D-B4E3-0F3F09A27B5D}">
  <dimension ref="A1:V55"/>
  <sheetViews>
    <sheetView rightToLeft="1" workbookViewId="0">
      <selection activeCell="H11" sqref="H11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4</v>
      </c>
      <c r="B1" s="2">
        <f>'[1]1'!B1</f>
        <v>4</v>
      </c>
      <c r="C1" s="3"/>
      <c r="D1" s="248" t="s">
        <v>0</v>
      </c>
      <c r="E1" s="249"/>
      <c r="F1" s="249"/>
      <c r="G1" s="249"/>
      <c r="H1" s="249"/>
      <c r="I1" s="249"/>
      <c r="J1" s="249"/>
      <c r="K1" s="249"/>
      <c r="L1" s="249"/>
      <c r="M1" s="249"/>
      <c r="N1" s="250"/>
      <c r="O1" s="234" t="s">
        <v>1</v>
      </c>
      <c r="P1" s="235"/>
      <c r="Q1" s="236"/>
      <c r="R1" s="237" t="s">
        <v>2</v>
      </c>
      <c r="S1" s="235"/>
      <c r="T1" s="236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27"/>
      <c r="C2" s="6"/>
      <c r="D2" s="227" t="s">
        <v>5</v>
      </c>
      <c r="E2" s="239"/>
      <c r="F2" s="239"/>
      <c r="G2" s="239"/>
      <c r="H2" s="245" t="s">
        <v>6</v>
      </c>
      <c r="I2" s="246"/>
      <c r="J2" s="246"/>
      <c r="K2" s="246"/>
      <c r="L2" s="246"/>
      <c r="M2" s="246"/>
      <c r="N2" s="247"/>
      <c r="O2" s="13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41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89" t="s">
        <v>19</v>
      </c>
      <c r="N3" s="89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297</v>
      </c>
      <c r="D4" s="13">
        <f>'[1]3'!D45</f>
        <v>8740</v>
      </c>
      <c r="E4" s="13">
        <f>'[1]3'!E45</f>
        <v>8656</v>
      </c>
      <c r="F4" s="90">
        <f>'[1]3'!F45</f>
        <v>214.39200000000005</v>
      </c>
      <c r="G4" s="90">
        <f>'[1]3'!G45</f>
        <v>0</v>
      </c>
      <c r="H4" s="90">
        <f>'[1]3'!H45</f>
        <v>27706.529999999912</v>
      </c>
      <c r="I4" s="90">
        <f>'[1]3'!I45</f>
        <v>39230.614999999998</v>
      </c>
      <c r="J4" s="90">
        <f>'[1]3'!J45</f>
        <v>612.14999999999725</v>
      </c>
      <c r="K4" s="90">
        <f>'[1]3'!K45</f>
        <v>1</v>
      </c>
      <c r="L4" s="9">
        <f>'[1]3'!L45</f>
        <v>37684.500000000015</v>
      </c>
      <c r="M4" s="89">
        <f>'[1]3'!M45</f>
        <v>69917</v>
      </c>
      <c r="N4" s="89">
        <f>'[1]3'!N45</f>
        <v>0</v>
      </c>
      <c r="O4" s="13">
        <f>'[1]3'!O45</f>
        <v>0</v>
      </c>
      <c r="P4" s="90">
        <f>'[1]3'!P45</f>
        <v>263444.55999999982</v>
      </c>
      <c r="Q4" s="90">
        <f>'[1]3'!Q45</f>
        <v>0</v>
      </c>
      <c r="R4" s="13">
        <f>'[1]3'!R45</f>
        <v>0</v>
      </c>
      <c r="S4" s="90">
        <f>'[1]3'!S45</f>
        <v>841.99000000000797</v>
      </c>
      <c r="T4" s="90">
        <f>'[1]3'!T45</f>
        <v>0</v>
      </c>
      <c r="U4" s="90">
        <f>'[1]3'!U45</f>
        <v>365000</v>
      </c>
      <c r="V4" s="90">
        <f>'[1]3'!V45</f>
        <v>24738.360000000022</v>
      </c>
    </row>
    <row r="5" spans="1:22" x14ac:dyDescent="0.25">
      <c r="A5" s="18"/>
      <c r="B5" s="19" t="s">
        <v>50</v>
      </c>
      <c r="C5" s="6">
        <f>C4+1</f>
        <v>298</v>
      </c>
      <c r="D5" s="20"/>
      <c r="E5" s="21"/>
      <c r="F5" s="22"/>
      <c r="G5" s="22"/>
      <c r="H5" s="23"/>
      <c r="I5" s="23"/>
      <c r="J5" s="23"/>
      <c r="K5" s="23"/>
      <c r="L5" s="24"/>
      <c r="M5" s="91"/>
      <c r="N5" s="91"/>
      <c r="O5" s="20">
        <v>10435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8" si="0">C5+1</f>
        <v>299</v>
      </c>
      <c r="D6" s="20"/>
      <c r="E6" s="21"/>
      <c r="F6" s="22"/>
      <c r="G6" s="22"/>
      <c r="H6" s="23"/>
      <c r="I6" s="23"/>
      <c r="J6" s="23"/>
      <c r="K6" s="23"/>
      <c r="L6" s="24"/>
      <c r="M6" s="91"/>
      <c r="N6" s="91"/>
      <c r="O6" s="20"/>
      <c r="P6" s="23"/>
      <c r="Q6" s="27"/>
      <c r="R6" s="26">
        <v>2750</v>
      </c>
      <c r="S6" s="23"/>
      <c r="T6" s="27"/>
      <c r="U6" s="28"/>
      <c r="V6" s="27"/>
    </row>
    <row r="7" spans="1:22" x14ac:dyDescent="0.25">
      <c r="A7" s="18" t="s">
        <v>52</v>
      </c>
      <c r="B7" s="19" t="s">
        <v>53</v>
      </c>
      <c r="C7" s="6">
        <f t="shared" si="0"/>
        <v>300</v>
      </c>
      <c r="D7" s="20"/>
      <c r="E7" s="21">
        <v>1500</v>
      </c>
      <c r="F7" s="22"/>
      <c r="G7" s="22"/>
      <c r="H7" s="23"/>
      <c r="I7" s="23"/>
      <c r="J7" s="23"/>
      <c r="K7" s="23"/>
      <c r="L7" s="24"/>
      <c r="M7" s="91"/>
      <c r="N7" s="91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54</v>
      </c>
      <c r="B8" s="19" t="s">
        <v>55</v>
      </c>
      <c r="C8" s="6">
        <f t="shared" si="0"/>
        <v>301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91"/>
      <c r="N8" s="9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302</v>
      </c>
      <c r="D9" s="20"/>
      <c r="E9" s="21"/>
      <c r="F9" s="22"/>
      <c r="G9" s="22"/>
      <c r="H9" s="23"/>
      <c r="I9" s="23"/>
      <c r="J9" s="23"/>
      <c r="K9" s="23"/>
      <c r="L9" s="24"/>
      <c r="M9" s="91"/>
      <c r="N9" s="9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30"/>
      <c r="C10" s="6">
        <f t="shared" si="0"/>
        <v>303</v>
      </c>
      <c r="D10" s="20"/>
      <c r="E10" s="21"/>
      <c r="F10" s="22"/>
      <c r="G10" s="22"/>
      <c r="H10" s="23"/>
      <c r="I10" s="23"/>
      <c r="J10" s="23"/>
      <c r="K10" s="23"/>
      <c r="L10" s="24"/>
      <c r="M10" s="91"/>
      <c r="N10" s="9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30"/>
      <c r="C11" s="6">
        <f t="shared" si="0"/>
        <v>304</v>
      </c>
      <c r="D11" s="20"/>
      <c r="E11" s="21"/>
      <c r="F11" s="22"/>
      <c r="G11" s="22"/>
      <c r="H11" s="23"/>
      <c r="I11" s="23"/>
      <c r="J11" s="23"/>
      <c r="K11" s="23"/>
      <c r="L11" s="24"/>
      <c r="M11" s="91"/>
      <c r="N11" s="9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30"/>
      <c r="C12" s="6">
        <f t="shared" si="0"/>
        <v>305</v>
      </c>
      <c r="D12" s="20"/>
      <c r="E12" s="21"/>
      <c r="F12" s="22"/>
      <c r="G12" s="22"/>
      <c r="H12" s="23"/>
      <c r="I12" s="23"/>
      <c r="J12" s="23"/>
      <c r="K12" s="23"/>
      <c r="L12" s="24"/>
      <c r="M12" s="91"/>
      <c r="N12" s="9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30"/>
      <c r="C13" s="6">
        <f t="shared" si="0"/>
        <v>306</v>
      </c>
      <c r="D13" s="20"/>
      <c r="E13" s="21"/>
      <c r="F13" s="22"/>
      <c r="G13" s="22"/>
      <c r="H13" s="23"/>
      <c r="I13" s="23"/>
      <c r="J13" s="23"/>
      <c r="K13" s="23"/>
      <c r="L13" s="24"/>
      <c r="M13" s="91"/>
      <c r="N13" s="9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30"/>
      <c r="C14" s="6">
        <f t="shared" si="0"/>
        <v>307</v>
      </c>
      <c r="D14" s="20"/>
      <c r="E14" s="21"/>
      <c r="F14" s="22"/>
      <c r="G14" s="22"/>
      <c r="H14" s="23"/>
      <c r="I14" s="23"/>
      <c r="J14" s="23"/>
      <c r="K14" s="23"/>
      <c r="L14" s="24"/>
      <c r="M14" s="91"/>
      <c r="N14" s="9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308</v>
      </c>
      <c r="D15" s="20"/>
      <c r="E15" s="21"/>
      <c r="F15" s="22"/>
      <c r="G15" s="22"/>
      <c r="H15" s="23"/>
      <c r="I15" s="23"/>
      <c r="J15" s="23"/>
      <c r="K15" s="23"/>
      <c r="L15" s="24"/>
      <c r="M15" s="91"/>
      <c r="N15" s="9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29"/>
      <c r="B16" s="30"/>
      <c r="C16" s="6">
        <f t="shared" si="0"/>
        <v>309</v>
      </c>
      <c r="D16" s="20"/>
      <c r="E16" s="21"/>
      <c r="F16" s="22"/>
      <c r="G16" s="22"/>
      <c r="H16" s="23"/>
      <c r="I16" s="23"/>
      <c r="J16" s="23"/>
      <c r="K16" s="23"/>
      <c r="L16" s="24"/>
      <c r="M16" s="91"/>
      <c r="N16" s="9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29"/>
      <c r="B17" s="19" t="s">
        <v>50</v>
      </c>
      <c r="C17" s="6">
        <f t="shared" si="0"/>
        <v>310</v>
      </c>
      <c r="D17" s="20"/>
      <c r="E17" s="21"/>
      <c r="F17" s="22"/>
      <c r="G17" s="22"/>
      <c r="H17" s="23"/>
      <c r="I17" s="23"/>
      <c r="J17" s="23"/>
      <c r="K17" s="23"/>
      <c r="L17" s="24"/>
      <c r="M17" s="91"/>
      <c r="N17" s="9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29"/>
      <c r="B18" s="19" t="s">
        <v>51</v>
      </c>
      <c r="C18" s="6">
        <f t="shared" si="0"/>
        <v>311</v>
      </c>
      <c r="D18" s="31"/>
      <c r="E18" s="32"/>
      <c r="F18" s="33"/>
      <c r="G18" s="33"/>
      <c r="H18" s="34"/>
      <c r="I18" s="34"/>
      <c r="J18" s="34"/>
      <c r="K18" s="34"/>
      <c r="L18" s="35"/>
      <c r="M18" s="92"/>
      <c r="N18" s="92"/>
      <c r="O18" s="31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229"/>
      <c r="B19" s="227"/>
      <c r="C19" s="6"/>
      <c r="D19" s="40">
        <f>SUM(D4:D18)</f>
        <v>8740</v>
      </c>
      <c r="E19" s="41">
        <f t="shared" ref="E19:O19" si="1">SUM(E4:E18)</f>
        <v>10656</v>
      </c>
      <c r="F19" s="42">
        <f t="shared" si="1"/>
        <v>214.39200000000005</v>
      </c>
      <c r="G19" s="42">
        <f t="shared" si="1"/>
        <v>0</v>
      </c>
      <c r="H19" s="42">
        <f t="shared" si="1"/>
        <v>27706.529999999912</v>
      </c>
      <c r="I19" s="42">
        <f t="shared" si="1"/>
        <v>39230.614999999998</v>
      </c>
      <c r="J19" s="42">
        <f t="shared" si="1"/>
        <v>612.14999999999725</v>
      </c>
      <c r="K19" s="42">
        <f t="shared" si="1"/>
        <v>1</v>
      </c>
      <c r="L19" s="43">
        <f t="shared" si="1"/>
        <v>37684.500000000015</v>
      </c>
      <c r="M19" s="93">
        <f>SUM(M4:M18)</f>
        <v>69917</v>
      </c>
      <c r="N19" s="93">
        <f t="shared" si="1"/>
        <v>0</v>
      </c>
      <c r="O19" s="40">
        <f t="shared" si="1"/>
        <v>10435</v>
      </c>
      <c r="P19" s="42">
        <f>SUM(P4:P18)</f>
        <v>263444.55999999982</v>
      </c>
      <c r="Q19" s="42">
        <f t="shared" ref="Q19:V19" si="2">SUM(Q4:Q18)</f>
        <v>0</v>
      </c>
      <c r="R19" s="41">
        <f t="shared" si="2"/>
        <v>2750</v>
      </c>
      <c r="S19" s="42">
        <f t="shared" si="2"/>
        <v>841.99000000000797</v>
      </c>
      <c r="T19" s="42">
        <f t="shared" si="2"/>
        <v>0</v>
      </c>
      <c r="U19" s="42">
        <f t="shared" si="2"/>
        <v>365000</v>
      </c>
      <c r="V19" s="42">
        <f t="shared" si="2"/>
        <v>24738.360000000022</v>
      </c>
    </row>
    <row r="20" spans="1:22" x14ac:dyDescent="0.25">
      <c r="A20" s="46" t="s">
        <v>36</v>
      </c>
      <c r="B20" s="46" t="s">
        <v>37</v>
      </c>
      <c r="C20" s="47">
        <v>139</v>
      </c>
      <c r="D20" s="48"/>
      <c r="E20" s="49"/>
      <c r="F20" s="50"/>
      <c r="G20" s="50"/>
      <c r="H20" s="50"/>
      <c r="I20" s="50"/>
      <c r="J20" s="50"/>
      <c r="K20" s="50"/>
      <c r="L20" s="51"/>
      <c r="M20" s="94"/>
      <c r="N20" s="94"/>
      <c r="O20" s="48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39</v>
      </c>
      <c r="B21" s="19" t="s">
        <v>25</v>
      </c>
      <c r="C21" s="47">
        <f>C20+1</f>
        <v>140</v>
      </c>
      <c r="D21" s="20"/>
      <c r="E21" s="21"/>
      <c r="F21" s="22"/>
      <c r="G21" s="22"/>
      <c r="H21" s="23"/>
      <c r="I21" s="23"/>
      <c r="J21" s="23"/>
      <c r="K21" s="23"/>
      <c r="L21" s="24"/>
      <c r="M21" s="91"/>
      <c r="N21" s="9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ref="C22:C32" si="3">C21+1</f>
        <v>141</v>
      </c>
      <c r="D22" s="20"/>
      <c r="E22" s="21"/>
      <c r="F22" s="22"/>
      <c r="G22" s="22"/>
      <c r="H22" s="23"/>
      <c r="I22" s="23"/>
      <c r="J22" s="23"/>
      <c r="K22" s="23"/>
      <c r="L22" s="24"/>
      <c r="M22" s="91"/>
      <c r="N22" s="9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95"/>
      <c r="B23" s="96"/>
      <c r="C23" s="47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91"/>
      <c r="N23" s="9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>C22+1</f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91"/>
      <c r="N24" s="9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91"/>
      <c r="N25" s="9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91"/>
      <c r="N26" s="9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3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91"/>
      <c r="N27" s="9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146</v>
      </c>
      <c r="D28" s="20"/>
      <c r="E28" s="21"/>
      <c r="F28" s="22"/>
      <c r="G28" s="22"/>
      <c r="H28" s="23"/>
      <c r="I28" s="23"/>
      <c r="J28" s="23"/>
      <c r="K28" s="23"/>
      <c r="L28" s="24"/>
      <c r="M28" s="91"/>
      <c r="N28" s="9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29"/>
      <c r="B29" s="30"/>
      <c r="C29" s="47">
        <f t="shared" si="3"/>
        <v>147</v>
      </c>
      <c r="D29" s="20"/>
      <c r="E29" s="21"/>
      <c r="F29" s="22"/>
      <c r="G29" s="22"/>
      <c r="H29" s="23"/>
      <c r="I29" s="23"/>
      <c r="J29" s="23"/>
      <c r="K29" s="23"/>
      <c r="L29" s="24"/>
      <c r="M29" s="91"/>
      <c r="N29" s="9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29"/>
      <c r="B30" s="30"/>
      <c r="C30" s="47">
        <f t="shared" si="3"/>
        <v>148</v>
      </c>
      <c r="D30" s="20"/>
      <c r="E30" s="21"/>
      <c r="F30" s="22"/>
      <c r="G30" s="22"/>
      <c r="H30" s="23"/>
      <c r="I30" s="23"/>
      <c r="J30" s="23"/>
      <c r="K30" s="23"/>
      <c r="L30" s="24"/>
      <c r="M30" s="91"/>
      <c r="N30" s="9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29"/>
      <c r="B31" s="30"/>
      <c r="C31" s="47">
        <f t="shared" si="3"/>
        <v>149</v>
      </c>
      <c r="D31" s="20"/>
      <c r="E31" s="21"/>
      <c r="F31" s="22"/>
      <c r="G31" s="22"/>
      <c r="H31" s="23"/>
      <c r="I31" s="23"/>
      <c r="J31" s="23"/>
      <c r="K31" s="23"/>
      <c r="L31" s="24"/>
      <c r="M31" s="91"/>
      <c r="N31" s="9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56"/>
      <c r="B32" s="57"/>
      <c r="C32" s="47">
        <f t="shared" si="3"/>
        <v>150</v>
      </c>
      <c r="D32" s="31"/>
      <c r="E32" s="32"/>
      <c r="F32" s="33"/>
      <c r="G32" s="33"/>
      <c r="H32" s="34"/>
      <c r="I32" s="34"/>
      <c r="J32" s="34"/>
      <c r="K32" s="34"/>
      <c r="L32" s="35"/>
      <c r="M32" s="92"/>
      <c r="N32" s="92"/>
      <c r="O32" s="31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230"/>
      <c r="B33" s="231"/>
      <c r="C33" s="58"/>
      <c r="D33" s="59">
        <f t="shared" ref="D33:V33" si="4">SUM(D20:D32)</f>
        <v>0</v>
      </c>
      <c r="E33" s="59">
        <f t="shared" si="4"/>
        <v>0</v>
      </c>
      <c r="F33" s="60">
        <f t="shared" si="4"/>
        <v>0</v>
      </c>
      <c r="G33" s="60">
        <f t="shared" si="4"/>
        <v>0</v>
      </c>
      <c r="H33" s="60">
        <f t="shared" si="4"/>
        <v>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0</v>
      </c>
      <c r="M33" s="97">
        <f>SUM(M21:M32)</f>
        <v>0</v>
      </c>
      <c r="N33" s="97">
        <f t="shared" si="4"/>
        <v>0</v>
      </c>
      <c r="O33" s="59">
        <f t="shared" si="4"/>
        <v>0</v>
      </c>
      <c r="P33" s="60">
        <f t="shared" si="4"/>
        <v>0</v>
      </c>
      <c r="Q33" s="60">
        <f t="shared" si="4"/>
        <v>0</v>
      </c>
      <c r="R33" s="59">
        <f t="shared" si="4"/>
        <v>0</v>
      </c>
      <c r="S33" s="60">
        <f t="shared" si="4"/>
        <v>0</v>
      </c>
      <c r="T33" s="60">
        <f t="shared" si="4"/>
        <v>0</v>
      </c>
      <c r="U33" s="60">
        <f t="shared" si="4"/>
        <v>0</v>
      </c>
      <c r="V33" s="60">
        <f t="shared" si="4"/>
        <v>0</v>
      </c>
    </row>
    <row r="34" spans="1:22" x14ac:dyDescent="0.25">
      <c r="A34" s="232" t="s">
        <v>41</v>
      </c>
      <c r="B34" s="233"/>
      <c r="C34" s="63">
        <v>332</v>
      </c>
      <c r="D34" s="64"/>
      <c r="E34" s="65"/>
      <c r="F34" s="66"/>
      <c r="G34" s="66"/>
      <c r="H34" s="66"/>
      <c r="I34" s="66"/>
      <c r="J34" s="66"/>
      <c r="K34" s="66"/>
      <c r="L34" s="67"/>
      <c r="M34" s="98"/>
      <c r="N34" s="98"/>
      <c r="O34" s="64"/>
      <c r="P34" s="66"/>
      <c r="Q34" s="70"/>
      <c r="R34" s="69"/>
      <c r="S34" s="66"/>
      <c r="T34" s="70"/>
      <c r="U34" s="71"/>
      <c r="V34" s="70"/>
    </row>
    <row r="35" spans="1:22" x14ac:dyDescent="0.25">
      <c r="A35" s="18" t="s">
        <v>56</v>
      </c>
      <c r="B35" s="72" t="s">
        <v>57</v>
      </c>
      <c r="C35" s="73">
        <f>C34+1</f>
        <v>333</v>
      </c>
      <c r="D35" s="20"/>
      <c r="E35" s="21"/>
      <c r="F35" s="22"/>
      <c r="G35" s="22"/>
      <c r="H35" s="23"/>
      <c r="I35" s="23"/>
      <c r="J35" s="23"/>
      <c r="K35" s="23"/>
      <c r="L35" s="24"/>
      <c r="M35" s="91"/>
      <c r="N35" s="91"/>
      <c r="O35" s="20">
        <v>1935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ref="C36:C53" si="5">C35+1</f>
        <v>334</v>
      </c>
      <c r="D36" s="20"/>
      <c r="E36" s="21"/>
      <c r="F36" s="22"/>
      <c r="G36" s="22"/>
      <c r="H36" s="23"/>
      <c r="I36" s="23"/>
      <c r="J36" s="23"/>
      <c r="K36" s="23"/>
      <c r="L36" s="24"/>
      <c r="M36" s="91"/>
      <c r="N36" s="91"/>
      <c r="O36" s="20"/>
      <c r="P36" s="23"/>
      <c r="Q36" s="27"/>
      <c r="R36" s="26">
        <v>430</v>
      </c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335</v>
      </c>
      <c r="D37" s="20"/>
      <c r="E37" s="21"/>
      <c r="F37" s="22"/>
      <c r="G37" s="22"/>
      <c r="H37" s="23"/>
      <c r="I37" s="23"/>
      <c r="J37" s="23"/>
      <c r="K37" s="23"/>
      <c r="L37" s="24"/>
      <c r="M37" s="91"/>
      <c r="N37" s="91"/>
      <c r="O37" s="20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19"/>
      <c r="C38" s="73">
        <f t="shared" si="5"/>
        <v>336</v>
      </c>
      <c r="D38" s="20"/>
      <c r="E38" s="21"/>
      <c r="F38" s="22"/>
      <c r="G38" s="22"/>
      <c r="H38" s="23"/>
      <c r="I38" s="23"/>
      <c r="J38" s="23"/>
      <c r="K38" s="23"/>
      <c r="L38" s="24"/>
      <c r="M38" s="91"/>
      <c r="N38" s="9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337</v>
      </c>
      <c r="D39" s="20"/>
      <c r="E39" s="21"/>
      <c r="F39" s="22"/>
      <c r="G39" s="22"/>
      <c r="H39" s="23"/>
      <c r="I39" s="23"/>
      <c r="J39" s="23"/>
      <c r="K39" s="23"/>
      <c r="L39" s="24"/>
      <c r="M39" s="91"/>
      <c r="N39" s="9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30"/>
      <c r="B40" s="99"/>
      <c r="C40" s="73">
        <f t="shared" si="5"/>
        <v>338</v>
      </c>
      <c r="D40" s="20"/>
      <c r="E40" s="21"/>
      <c r="F40" s="22"/>
      <c r="G40" s="22"/>
      <c r="H40" s="23"/>
      <c r="I40" s="23"/>
      <c r="J40" s="23"/>
      <c r="K40" s="23"/>
      <c r="L40" s="24"/>
      <c r="M40" s="91"/>
      <c r="N40" s="9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30"/>
      <c r="C41" s="73">
        <f>C40+1</f>
        <v>339</v>
      </c>
      <c r="D41" s="20"/>
      <c r="E41" s="21"/>
      <c r="F41" s="22"/>
      <c r="G41" s="22"/>
      <c r="H41" s="23"/>
      <c r="I41" s="23"/>
      <c r="J41" s="23"/>
      <c r="K41" s="23"/>
      <c r="L41" s="24"/>
      <c r="M41" s="91"/>
      <c r="N41" s="9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30"/>
      <c r="C42" s="73">
        <f t="shared" ref="C42:C43" si="6">C41+1</f>
        <v>340</v>
      </c>
      <c r="D42" s="20"/>
      <c r="E42" s="21"/>
      <c r="F42" s="22"/>
      <c r="G42" s="22"/>
      <c r="H42" s="23"/>
      <c r="I42" s="23"/>
      <c r="J42" s="23"/>
      <c r="K42" s="23"/>
      <c r="L42" s="24"/>
      <c r="M42" s="91"/>
      <c r="N42" s="9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30"/>
      <c r="C43" s="73">
        <f t="shared" si="6"/>
        <v>341</v>
      </c>
      <c r="D43" s="20"/>
      <c r="E43" s="21"/>
      <c r="F43" s="22"/>
      <c r="G43" s="22"/>
      <c r="H43" s="23"/>
      <c r="I43" s="23"/>
      <c r="J43" s="23"/>
      <c r="K43" s="23"/>
      <c r="L43" s="24"/>
      <c r="M43" s="91"/>
      <c r="N43" s="9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00"/>
      <c r="B44" s="30"/>
      <c r="C44" s="73">
        <f>C43+1</f>
        <v>342</v>
      </c>
      <c r="D44" s="20"/>
      <c r="E44" s="21"/>
      <c r="F44" s="22"/>
      <c r="G44" s="22"/>
      <c r="H44" s="23"/>
      <c r="I44" s="23"/>
      <c r="J44" s="23"/>
      <c r="K44" s="23"/>
      <c r="L44" s="24"/>
      <c r="M44" s="91"/>
      <c r="N44" s="9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00"/>
      <c r="B45" s="72"/>
      <c r="C45" s="73">
        <f t="shared" si="5"/>
        <v>343</v>
      </c>
      <c r="D45" s="20"/>
      <c r="E45" s="21"/>
      <c r="F45" s="22"/>
      <c r="G45" s="22"/>
      <c r="H45" s="23"/>
      <c r="I45" s="23"/>
      <c r="J45" s="23"/>
      <c r="K45" s="23"/>
      <c r="L45" s="24"/>
      <c r="M45" s="91"/>
      <c r="N45" s="9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5"/>
        <v>344</v>
      </c>
      <c r="D46" s="20"/>
      <c r="E46" s="21"/>
      <c r="F46" s="22"/>
      <c r="G46" s="22"/>
      <c r="H46" s="23"/>
      <c r="I46" s="23"/>
      <c r="J46" s="23"/>
      <c r="K46" s="23"/>
      <c r="L46" s="24"/>
      <c r="M46" s="91"/>
      <c r="N46" s="9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5"/>
        <v>345</v>
      </c>
      <c r="D47" s="20"/>
      <c r="E47" s="21"/>
      <c r="F47" s="22"/>
      <c r="G47" s="22"/>
      <c r="H47" s="23"/>
      <c r="I47" s="23"/>
      <c r="J47" s="23"/>
      <c r="K47" s="23"/>
      <c r="L47" s="24"/>
      <c r="M47" s="91"/>
      <c r="N47" s="9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00"/>
      <c r="B48" s="72"/>
      <c r="C48" s="73">
        <f t="shared" si="5"/>
        <v>346</v>
      </c>
      <c r="D48" s="20"/>
      <c r="E48" s="21"/>
      <c r="F48" s="22"/>
      <c r="G48" s="22"/>
      <c r="H48" s="23"/>
      <c r="I48" s="23"/>
      <c r="J48" s="23"/>
      <c r="K48" s="23"/>
      <c r="L48" s="24"/>
      <c r="M48" s="91"/>
      <c r="N48" s="9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00"/>
      <c r="B49" s="30"/>
      <c r="C49" s="73">
        <f t="shared" si="5"/>
        <v>347</v>
      </c>
      <c r="D49" s="20"/>
      <c r="E49" s="21"/>
      <c r="F49" s="22"/>
      <c r="G49" s="22"/>
      <c r="H49" s="23"/>
      <c r="I49" s="23"/>
      <c r="J49" s="23"/>
      <c r="K49" s="23"/>
      <c r="L49" s="24"/>
      <c r="M49" s="91"/>
      <c r="N49" s="9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00"/>
      <c r="B50" s="30"/>
      <c r="C50" s="73">
        <f t="shared" si="5"/>
        <v>348</v>
      </c>
      <c r="D50" s="20"/>
      <c r="E50" s="21"/>
      <c r="F50" s="22"/>
      <c r="G50" s="22"/>
      <c r="H50" s="23"/>
      <c r="I50" s="23"/>
      <c r="J50" s="23"/>
      <c r="K50" s="23"/>
      <c r="L50" s="24"/>
      <c r="M50" s="91"/>
      <c r="N50" s="9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01"/>
      <c r="B51" s="30"/>
      <c r="C51" s="73">
        <f t="shared" si="5"/>
        <v>349</v>
      </c>
      <c r="D51" s="20"/>
      <c r="E51" s="21"/>
      <c r="F51" s="22"/>
      <c r="G51" s="22"/>
      <c r="H51" s="23"/>
      <c r="I51" s="23"/>
      <c r="J51" s="23"/>
      <c r="K51" s="23"/>
      <c r="L51" s="24"/>
      <c r="M51" s="91"/>
      <c r="N51" s="9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57</v>
      </c>
      <c r="C52" s="73">
        <f t="shared" si="5"/>
        <v>350</v>
      </c>
      <c r="D52" s="20"/>
      <c r="E52" s="21"/>
      <c r="F52" s="22"/>
      <c r="G52" s="22"/>
      <c r="H52" s="23"/>
      <c r="I52" s="23"/>
      <c r="J52" s="23"/>
      <c r="K52" s="23"/>
      <c r="L52" s="24"/>
      <c r="M52" s="91"/>
      <c r="N52" s="9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56</v>
      </c>
      <c r="B53" s="72" t="s">
        <v>58</v>
      </c>
      <c r="C53" s="73">
        <f t="shared" si="5"/>
        <v>351</v>
      </c>
      <c r="D53" s="20"/>
      <c r="E53" s="21"/>
      <c r="F53" s="22"/>
      <c r="G53" s="22"/>
      <c r="H53" s="23"/>
      <c r="I53" s="23"/>
      <c r="J53" s="23"/>
      <c r="K53" s="23"/>
      <c r="L53" s="24"/>
      <c r="M53" s="91"/>
      <c r="N53" s="9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/>
      <c r="D54" s="76">
        <f t="shared" ref="D54:L54" si="7">SUM(D34:D53)</f>
        <v>0</v>
      </c>
      <c r="E54" s="76">
        <f t="shared" si="7"/>
        <v>0</v>
      </c>
      <c r="F54" s="77">
        <f t="shared" si="7"/>
        <v>0</v>
      </c>
      <c r="G54" s="77">
        <f t="shared" si="7"/>
        <v>0</v>
      </c>
      <c r="H54" s="77">
        <f t="shared" si="7"/>
        <v>0</v>
      </c>
      <c r="I54" s="77">
        <f t="shared" si="7"/>
        <v>0</v>
      </c>
      <c r="J54" s="77">
        <f t="shared" si="7"/>
        <v>0</v>
      </c>
      <c r="K54" s="77">
        <f t="shared" si="7"/>
        <v>0</v>
      </c>
      <c r="L54" s="78">
        <f t="shared" si="7"/>
        <v>0</v>
      </c>
      <c r="M54" s="102">
        <f>SUM(M35:M53)</f>
        <v>0</v>
      </c>
      <c r="N54" s="102">
        <f t="shared" ref="N54:V54" si="8">SUM(N34:N53)</f>
        <v>0</v>
      </c>
      <c r="O54" s="76">
        <f t="shared" si="8"/>
        <v>1935</v>
      </c>
      <c r="P54" s="77">
        <f t="shared" si="8"/>
        <v>0</v>
      </c>
      <c r="Q54" s="77">
        <f t="shared" si="8"/>
        <v>0</v>
      </c>
      <c r="R54" s="76">
        <f t="shared" si="8"/>
        <v>430</v>
      </c>
      <c r="S54" s="77">
        <f t="shared" si="8"/>
        <v>0</v>
      </c>
      <c r="T54" s="77">
        <f t="shared" si="8"/>
        <v>0</v>
      </c>
      <c r="U54" s="77">
        <f t="shared" si="8"/>
        <v>0</v>
      </c>
      <c r="V54" s="77">
        <f t="shared" si="8"/>
        <v>0</v>
      </c>
    </row>
    <row r="55" spans="1:22" ht="15.75" thickBot="1" x14ac:dyDescent="0.3">
      <c r="A55" s="80" t="s">
        <v>48</v>
      </c>
      <c r="B55" s="81">
        <f>D55+E55+F55*5+G55*3.5+O55+R55</f>
        <v>31287.96</v>
      </c>
      <c r="C55" s="82" t="s">
        <v>49</v>
      </c>
      <c r="D55" s="83">
        <f t="shared" ref="D55:V55" si="9">D19+D33-D54</f>
        <v>8740</v>
      </c>
      <c r="E55" s="83">
        <f t="shared" si="9"/>
        <v>10656</v>
      </c>
      <c r="F55" s="84">
        <f t="shared" si="9"/>
        <v>214.39200000000005</v>
      </c>
      <c r="G55" s="84">
        <f t="shared" si="9"/>
        <v>0</v>
      </c>
      <c r="H55" s="84">
        <f t="shared" si="9"/>
        <v>27706.529999999912</v>
      </c>
      <c r="I55" s="84">
        <f t="shared" si="9"/>
        <v>39230.614999999998</v>
      </c>
      <c r="J55" s="84">
        <f t="shared" si="9"/>
        <v>612.14999999999725</v>
      </c>
      <c r="K55" s="84">
        <f t="shared" si="9"/>
        <v>1</v>
      </c>
      <c r="L55" s="85">
        <f t="shared" si="9"/>
        <v>37684.500000000015</v>
      </c>
      <c r="M55" s="103">
        <f t="shared" si="9"/>
        <v>69917</v>
      </c>
      <c r="N55" s="103">
        <f t="shared" si="9"/>
        <v>0</v>
      </c>
      <c r="O55" s="83">
        <f t="shared" si="9"/>
        <v>8500</v>
      </c>
      <c r="P55" s="84">
        <f t="shared" si="9"/>
        <v>263444.55999999982</v>
      </c>
      <c r="Q55" s="84">
        <f t="shared" si="9"/>
        <v>0</v>
      </c>
      <c r="R55" s="83">
        <f t="shared" si="9"/>
        <v>2320</v>
      </c>
      <c r="S55" s="84">
        <f t="shared" si="9"/>
        <v>841.99000000000797</v>
      </c>
      <c r="T55" s="84">
        <f t="shared" si="9"/>
        <v>0</v>
      </c>
      <c r="U55" s="84">
        <f t="shared" si="9"/>
        <v>365000</v>
      </c>
      <c r="V55" s="84">
        <f t="shared" si="9"/>
        <v>24738.360000000022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960B-D50A-465D-8BE1-42E1615D0195}">
  <dimension ref="A1:V56"/>
  <sheetViews>
    <sheetView rightToLeft="1" workbookViewId="0">
      <selection activeCell="D12" sqref="D12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.7109375" style="87" bestFit="1" customWidth="1"/>
    <col min="21" max="21" width="9.42578125" style="87" bestFit="1" customWidth="1"/>
    <col min="22" max="22" width="9" style="87"/>
  </cols>
  <sheetData>
    <row r="1" spans="1:22" x14ac:dyDescent="0.25">
      <c r="A1" s="1">
        <v>5</v>
      </c>
      <c r="B1" s="2">
        <f>'[1]1'!B1</f>
        <v>4</v>
      </c>
      <c r="C1" s="3"/>
      <c r="D1" s="248" t="s">
        <v>0</v>
      </c>
      <c r="E1" s="249"/>
      <c r="F1" s="249"/>
      <c r="G1" s="249"/>
      <c r="H1" s="249"/>
      <c r="I1" s="249"/>
      <c r="J1" s="249"/>
      <c r="K1" s="249"/>
      <c r="L1" s="249"/>
      <c r="M1" s="249"/>
      <c r="N1" s="250"/>
      <c r="O1" s="237" t="s">
        <v>1</v>
      </c>
      <c r="P1" s="253"/>
      <c r="Q1" s="254"/>
      <c r="R1" s="237" t="s">
        <v>2</v>
      </c>
      <c r="S1" s="253"/>
      <c r="T1" s="254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27"/>
      <c r="C2" s="6"/>
      <c r="D2" s="227" t="s">
        <v>5</v>
      </c>
      <c r="E2" s="255"/>
      <c r="F2" s="255"/>
      <c r="G2" s="255"/>
      <c r="H2" s="245" t="s">
        <v>6</v>
      </c>
      <c r="I2" s="246"/>
      <c r="J2" s="246"/>
      <c r="K2" s="246"/>
      <c r="L2" s="246"/>
      <c r="M2" s="246"/>
      <c r="N2" s="247"/>
      <c r="O2" s="11" t="s">
        <v>5</v>
      </c>
      <c r="P2" s="255" t="s">
        <v>6</v>
      </c>
      <c r="Q2" s="252"/>
      <c r="R2" s="11" t="s">
        <v>5</v>
      </c>
      <c r="S2" s="255" t="s">
        <v>6</v>
      </c>
      <c r="T2" s="252"/>
      <c r="U2" s="251" t="s">
        <v>5</v>
      </c>
      <c r="V2" s="252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301</v>
      </c>
      <c r="D4" s="13">
        <f>'[1]4'!D55</f>
        <v>8740</v>
      </c>
      <c r="E4" s="13">
        <f>'[1]4'!E55</f>
        <v>10656</v>
      </c>
      <c r="F4" s="90">
        <f>'[1]4'!F55</f>
        <v>214.39200000000005</v>
      </c>
      <c r="G4" s="90">
        <f>'[1]4'!G55</f>
        <v>0</v>
      </c>
      <c r="H4" s="90">
        <f>'[1]4'!H55</f>
        <v>27706.529999999912</v>
      </c>
      <c r="I4" s="90">
        <f>'[1]4'!I55</f>
        <v>39230.614999999998</v>
      </c>
      <c r="J4" s="90">
        <f>'[1]4'!J55</f>
        <v>612.14999999999725</v>
      </c>
      <c r="K4" s="90">
        <f>'[1]4'!K55</f>
        <v>1</v>
      </c>
      <c r="L4" s="9">
        <f>'[1]4'!L55</f>
        <v>37684.500000000015</v>
      </c>
      <c r="M4" s="15">
        <f>'[1]4'!M55</f>
        <v>69917</v>
      </c>
      <c r="N4" s="90">
        <f>'[1]4'!N55</f>
        <v>0</v>
      </c>
      <c r="O4" s="13">
        <f>'[1]4'!O55</f>
        <v>8500</v>
      </c>
      <c r="P4" s="90">
        <f>'[1]4'!P55</f>
        <v>263444.55999999982</v>
      </c>
      <c r="Q4" s="90">
        <f>'[1]4'!Q55</f>
        <v>0</v>
      </c>
      <c r="R4" s="13">
        <f>'[1]4'!R55</f>
        <v>2320</v>
      </c>
      <c r="S4" s="90">
        <f>'[1]4'!S55</f>
        <v>841.99000000000797</v>
      </c>
      <c r="T4" s="90">
        <f>'[1]4'!T55</f>
        <v>0</v>
      </c>
      <c r="U4" s="90">
        <f>'[1]4'!U55</f>
        <v>365000</v>
      </c>
      <c r="V4" s="90">
        <f>'[1]4'!V55</f>
        <v>24738.360000000022</v>
      </c>
    </row>
    <row r="5" spans="1:22" x14ac:dyDescent="0.25">
      <c r="A5" s="18" t="s">
        <v>59</v>
      </c>
      <c r="B5" s="19" t="s">
        <v>50</v>
      </c>
      <c r="C5" s="6">
        <f>C4+1</f>
        <v>302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45000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5" si="0">C5+1</f>
        <v>303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9000</v>
      </c>
      <c r="U6" s="28"/>
      <c r="V6" s="27"/>
    </row>
    <row r="7" spans="1:22" x14ac:dyDescent="0.25">
      <c r="A7" s="19"/>
      <c r="B7" s="19" t="s">
        <v>50</v>
      </c>
      <c r="C7" s="6">
        <f t="shared" si="0"/>
        <v>304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5355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51</v>
      </c>
      <c r="C8" s="6">
        <f>C7+1</f>
        <v>305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1380</v>
      </c>
      <c r="S8" s="23"/>
      <c r="T8" s="27"/>
      <c r="U8" s="28"/>
      <c r="V8" s="27"/>
    </row>
    <row r="9" spans="1:22" x14ac:dyDescent="0.25">
      <c r="A9" s="18" t="s">
        <v>61</v>
      </c>
      <c r="B9" s="19" t="s">
        <v>62</v>
      </c>
      <c r="C9" s="6">
        <f t="shared" ref="C9:C10" si="1">C8+1</f>
        <v>306</v>
      </c>
      <c r="D9" s="20"/>
      <c r="E9" s="21">
        <v>100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1"/>
        <v>307</v>
      </c>
      <c r="D10" s="20"/>
      <c r="E10" s="21"/>
      <c r="F10" s="22"/>
      <c r="G10" s="22"/>
      <c r="H10" s="23"/>
      <c r="I10" s="23"/>
      <c r="J10" s="23"/>
      <c r="K10" s="23"/>
      <c r="L10" s="104"/>
      <c r="M10" s="105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312</v>
      </c>
      <c r="D15" s="31"/>
      <c r="E15" s="32"/>
      <c r="F15" s="33"/>
      <c r="G15" s="33"/>
      <c r="H15" s="34"/>
      <c r="I15" s="34"/>
      <c r="J15" s="34"/>
      <c r="K15" s="34"/>
      <c r="L15" s="35"/>
      <c r="M15" s="23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229"/>
      <c r="B16" s="227"/>
      <c r="C16" s="6"/>
      <c r="D16" s="40">
        <f t="shared" ref="D16:V16" si="2">SUM(D4:D15)</f>
        <v>8740</v>
      </c>
      <c r="E16" s="41">
        <f t="shared" si="2"/>
        <v>10756</v>
      </c>
      <c r="F16" s="42">
        <f t="shared" si="2"/>
        <v>214.39200000000005</v>
      </c>
      <c r="G16" s="42">
        <f t="shared" si="2"/>
        <v>0</v>
      </c>
      <c r="H16" s="42">
        <f t="shared" si="2"/>
        <v>27706.529999999912</v>
      </c>
      <c r="I16" s="42">
        <f t="shared" si="2"/>
        <v>39230.614999999998</v>
      </c>
      <c r="J16" s="42">
        <f t="shared" si="2"/>
        <v>612.14999999999725</v>
      </c>
      <c r="K16" s="42">
        <f t="shared" si="2"/>
        <v>1</v>
      </c>
      <c r="L16" s="43">
        <f t="shared" si="2"/>
        <v>37684.500000000015</v>
      </c>
      <c r="M16" s="15">
        <f>SUM(M4:M15)</f>
        <v>69917</v>
      </c>
      <c r="N16" s="45">
        <f t="shared" si="2"/>
        <v>0</v>
      </c>
      <c r="O16" s="41">
        <f t="shared" si="2"/>
        <v>13855</v>
      </c>
      <c r="P16" s="42">
        <f t="shared" si="2"/>
        <v>263444.55999999982</v>
      </c>
      <c r="Q16" s="42">
        <f t="shared" si="2"/>
        <v>45000</v>
      </c>
      <c r="R16" s="41">
        <f t="shared" si="2"/>
        <v>3700</v>
      </c>
      <c r="S16" s="42">
        <f t="shared" si="2"/>
        <v>841.99000000000797</v>
      </c>
      <c r="T16" s="42">
        <f t="shared" si="2"/>
        <v>9000</v>
      </c>
      <c r="U16" s="42">
        <f t="shared" si="2"/>
        <v>365000</v>
      </c>
      <c r="V16" s="42">
        <f t="shared" si="2"/>
        <v>24738.360000000022</v>
      </c>
    </row>
    <row r="17" spans="1:22" x14ac:dyDescent="0.25">
      <c r="A17" s="46" t="s">
        <v>36</v>
      </c>
      <c r="B17" s="46" t="s">
        <v>37</v>
      </c>
      <c r="C17" s="47">
        <v>139</v>
      </c>
      <c r="D17" s="48"/>
      <c r="E17" s="49"/>
      <c r="F17" s="50"/>
      <c r="G17" s="50"/>
      <c r="H17" s="50"/>
      <c r="I17" s="50"/>
      <c r="J17" s="50"/>
      <c r="K17" s="50"/>
      <c r="L17" s="51"/>
      <c r="M17" s="106"/>
      <c r="N17" s="52"/>
      <c r="O17" s="53"/>
      <c r="P17" s="50"/>
      <c r="Q17" s="54"/>
      <c r="R17" s="53"/>
      <c r="S17" s="50"/>
      <c r="T17" s="54"/>
      <c r="U17" s="55"/>
      <c r="V17" s="54"/>
    </row>
    <row r="18" spans="1:22" x14ac:dyDescent="0.25">
      <c r="A18" s="18"/>
      <c r="B18" s="19"/>
      <c r="C18" s="47">
        <f>C17+1</f>
        <v>140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3">C18+1</f>
        <v>141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24</v>
      </c>
      <c r="B20" s="19" t="s">
        <v>40</v>
      </c>
      <c r="C20" s="47">
        <f t="shared" si="3"/>
        <v>142</v>
      </c>
      <c r="D20" s="20"/>
      <c r="E20" s="21">
        <v>2320</v>
      </c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>
        <v>-2320</v>
      </c>
      <c r="S20" s="23"/>
      <c r="T20" s="27"/>
      <c r="U20" s="28"/>
      <c r="V20" s="27"/>
    </row>
    <row r="21" spans="1:22" x14ac:dyDescent="0.25">
      <c r="A21" s="18" t="s">
        <v>21</v>
      </c>
      <c r="B21" s="19" t="s">
        <v>40</v>
      </c>
      <c r="C21" s="47">
        <f t="shared" si="3"/>
        <v>143</v>
      </c>
      <c r="D21" s="20"/>
      <c r="E21" s="21">
        <v>3500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-3500</v>
      </c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3"/>
        <v>144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45000</v>
      </c>
      <c r="Q22" s="27">
        <v>-45000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3"/>
        <v>145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9000</v>
      </c>
      <c r="T23" s="27">
        <v>-9000</v>
      </c>
      <c r="U23" s="28"/>
      <c r="V23" s="27"/>
    </row>
    <row r="24" spans="1:22" x14ac:dyDescent="0.25">
      <c r="A24" s="18" t="s">
        <v>22</v>
      </c>
      <c r="B24" s="19" t="s">
        <v>25</v>
      </c>
      <c r="C24" s="47">
        <f t="shared" si="3"/>
        <v>146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>
        <v>-30000</v>
      </c>
      <c r="Q24" s="27"/>
      <c r="R24" s="26"/>
      <c r="S24" s="23">
        <v>30000</v>
      </c>
      <c r="T24" s="27"/>
      <c r="U24" s="28"/>
      <c r="V24" s="27"/>
    </row>
    <row r="25" spans="1:22" x14ac:dyDescent="0.25">
      <c r="A25" s="18"/>
      <c r="B25" s="19"/>
      <c r="C25" s="47">
        <f t="shared" si="3"/>
        <v>147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148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7"/>
      <c r="B27" s="108"/>
      <c r="C27" s="47">
        <f t="shared" si="3"/>
        <v>149</v>
      </c>
      <c r="D27" s="31"/>
      <c r="E27" s="32"/>
      <c r="F27" s="33"/>
      <c r="G27" s="33"/>
      <c r="H27" s="34"/>
      <c r="I27" s="34"/>
      <c r="J27" s="34"/>
      <c r="K27" s="34"/>
      <c r="L27" s="35"/>
      <c r="M27" s="23"/>
      <c r="N27" s="36"/>
      <c r="O27" s="37"/>
      <c r="P27" s="34"/>
      <c r="Q27" s="38"/>
      <c r="R27" s="37"/>
      <c r="S27" s="34"/>
      <c r="T27" s="38"/>
      <c r="U27" s="39"/>
      <c r="V27" s="38"/>
    </row>
    <row r="28" spans="1:22" x14ac:dyDescent="0.25">
      <c r="A28" s="107"/>
      <c r="B28" s="108"/>
      <c r="C28" s="47">
        <f t="shared" si="3"/>
        <v>150</v>
      </c>
      <c r="D28" s="31"/>
      <c r="E28" s="32"/>
      <c r="F28" s="33"/>
      <c r="G28" s="33"/>
      <c r="H28" s="34"/>
      <c r="I28" s="34"/>
      <c r="J28" s="34"/>
      <c r="K28" s="34"/>
      <c r="L28" s="35"/>
      <c r="M28" s="23"/>
      <c r="N28" s="36"/>
      <c r="O28" s="37"/>
      <c r="P28" s="34"/>
      <c r="Q28" s="38"/>
      <c r="R28" s="37"/>
      <c r="S28" s="34"/>
      <c r="T28" s="38"/>
      <c r="U28" s="39"/>
      <c r="V28" s="38"/>
    </row>
    <row r="29" spans="1:22" x14ac:dyDescent="0.25">
      <c r="A29" s="107"/>
      <c r="B29" s="108"/>
      <c r="C29" s="47">
        <f t="shared" si="3"/>
        <v>151</v>
      </c>
      <c r="D29" s="31"/>
      <c r="E29" s="32"/>
      <c r="F29" s="33"/>
      <c r="G29" s="33"/>
      <c r="H29" s="34"/>
      <c r="I29" s="34"/>
      <c r="J29" s="34"/>
      <c r="K29" s="34"/>
      <c r="L29" s="35"/>
      <c r="M29" s="23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07"/>
      <c r="B30" s="108"/>
      <c r="C30" s="47">
        <f t="shared" si="3"/>
        <v>152</v>
      </c>
      <c r="D30" s="31"/>
      <c r="E30" s="32"/>
      <c r="F30" s="33"/>
      <c r="G30" s="33"/>
      <c r="H30" s="34"/>
      <c r="I30" s="34"/>
      <c r="J30" s="34"/>
      <c r="K30" s="34"/>
      <c r="L30" s="35"/>
      <c r="M30" s="23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230"/>
      <c r="B31" s="231"/>
      <c r="C31" s="58"/>
      <c r="D31" s="59">
        <f>SUM(D17:D30)</f>
        <v>0</v>
      </c>
      <c r="E31" s="59">
        <f t="shared" ref="E31:V31" si="4">SUM(E17:E30)</f>
        <v>5820</v>
      </c>
      <c r="F31" s="60">
        <f t="shared" si="4"/>
        <v>0</v>
      </c>
      <c r="G31" s="60">
        <f t="shared" si="4"/>
        <v>0</v>
      </c>
      <c r="H31" s="60">
        <f t="shared" si="4"/>
        <v>0</v>
      </c>
      <c r="I31" s="60">
        <f t="shared" si="4"/>
        <v>0</v>
      </c>
      <c r="J31" s="60">
        <f t="shared" si="4"/>
        <v>0</v>
      </c>
      <c r="K31" s="60">
        <f t="shared" si="4"/>
        <v>0</v>
      </c>
      <c r="L31" s="61">
        <f t="shared" si="4"/>
        <v>0</v>
      </c>
      <c r="M31" s="109">
        <f>SUM(M18:M30)</f>
        <v>0</v>
      </c>
      <c r="N31" s="60">
        <f t="shared" si="4"/>
        <v>0</v>
      </c>
      <c r="O31" s="59">
        <f t="shared" si="4"/>
        <v>-3500</v>
      </c>
      <c r="P31" s="60">
        <f t="shared" si="4"/>
        <v>15000</v>
      </c>
      <c r="Q31" s="60">
        <f t="shared" si="4"/>
        <v>-45000</v>
      </c>
      <c r="R31" s="59">
        <f t="shared" si="4"/>
        <v>-2320</v>
      </c>
      <c r="S31" s="60">
        <f t="shared" si="4"/>
        <v>39000</v>
      </c>
      <c r="T31" s="60">
        <f t="shared" si="4"/>
        <v>-9000</v>
      </c>
      <c r="U31" s="60">
        <f t="shared" si="4"/>
        <v>0</v>
      </c>
      <c r="V31" s="60">
        <f t="shared" si="4"/>
        <v>0</v>
      </c>
    </row>
    <row r="32" spans="1:22" x14ac:dyDescent="0.25">
      <c r="A32" s="232" t="s">
        <v>41</v>
      </c>
      <c r="B32" s="233"/>
      <c r="C32" s="63">
        <v>334</v>
      </c>
      <c r="D32" s="64"/>
      <c r="E32" s="65"/>
      <c r="F32" s="66"/>
      <c r="G32" s="66"/>
      <c r="H32" s="66"/>
      <c r="I32" s="66"/>
      <c r="J32" s="66"/>
      <c r="K32" s="66"/>
      <c r="L32" s="67"/>
      <c r="M32" s="110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63</v>
      </c>
      <c r="B33" s="72" t="s">
        <v>64</v>
      </c>
      <c r="C33" s="73">
        <f>C32+1</f>
        <v>335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20000</v>
      </c>
      <c r="Q33" s="27"/>
      <c r="R33" s="26"/>
      <c r="S33" s="23"/>
      <c r="T33" s="27"/>
      <c r="U33" s="28"/>
      <c r="V33" s="27"/>
    </row>
    <row r="34" spans="1:22" x14ac:dyDescent="0.25">
      <c r="A34" s="29" t="s">
        <v>65</v>
      </c>
      <c r="B34" s="72" t="s">
        <v>66</v>
      </c>
      <c r="C34" s="73">
        <f t="shared" ref="C34:C54" si="5">C33+1</f>
        <v>336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>
        <v>5000</v>
      </c>
      <c r="Q34" s="27"/>
      <c r="R34" s="26"/>
      <c r="S34" s="23"/>
      <c r="T34" s="27"/>
      <c r="U34" s="28"/>
      <c r="V34" s="27"/>
    </row>
    <row r="35" spans="1:22" x14ac:dyDescent="0.25">
      <c r="A35" s="29" t="s">
        <v>67</v>
      </c>
      <c r="B35" s="72" t="s">
        <v>68</v>
      </c>
      <c r="C35" s="73">
        <f t="shared" si="5"/>
        <v>337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>
        <v>11000</v>
      </c>
      <c r="T35" s="27"/>
      <c r="U35" s="28"/>
      <c r="V35" s="27"/>
    </row>
    <row r="36" spans="1:22" x14ac:dyDescent="0.25">
      <c r="A36" s="18" t="s">
        <v>69</v>
      </c>
      <c r="B36" s="72" t="s">
        <v>70</v>
      </c>
      <c r="C36" s="73">
        <f t="shared" si="5"/>
        <v>338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20000</v>
      </c>
      <c r="Q36" s="27"/>
      <c r="R36" s="26"/>
      <c r="S36" s="23"/>
      <c r="T36" s="27"/>
      <c r="U36" s="28"/>
      <c r="V36" s="27"/>
    </row>
    <row r="37" spans="1:22" x14ac:dyDescent="0.25">
      <c r="A37" s="18" t="s">
        <v>71</v>
      </c>
      <c r="B37" s="72" t="s">
        <v>72</v>
      </c>
      <c r="C37" s="73">
        <f t="shared" si="5"/>
        <v>339</v>
      </c>
      <c r="D37" s="20"/>
      <c r="E37" s="21"/>
      <c r="F37" s="22"/>
      <c r="G37" s="22"/>
      <c r="H37" s="23"/>
      <c r="I37" s="23"/>
      <c r="J37" s="23"/>
      <c r="K37" s="23"/>
      <c r="L37" s="24">
        <v>3000</v>
      </c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73</v>
      </c>
      <c r="B38" s="19" t="s">
        <v>74</v>
      </c>
      <c r="C38" s="73">
        <f t="shared" si="5"/>
        <v>340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>
        <v>6000</v>
      </c>
    </row>
    <row r="39" spans="1:22" x14ac:dyDescent="0.25">
      <c r="A39" s="29" t="s">
        <v>75</v>
      </c>
      <c r="B39" s="72" t="s">
        <v>76</v>
      </c>
      <c r="C39" s="73">
        <f t="shared" si="5"/>
        <v>341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>
        <v>50000</v>
      </c>
      <c r="T39" s="27"/>
      <c r="U39" s="28"/>
      <c r="V39" s="27"/>
    </row>
    <row r="40" spans="1:22" x14ac:dyDescent="0.25">
      <c r="A40" s="18" t="s">
        <v>77</v>
      </c>
      <c r="B40" s="19" t="s">
        <v>78</v>
      </c>
      <c r="C40" s="73">
        <f t="shared" si="5"/>
        <v>342</v>
      </c>
      <c r="D40" s="20"/>
      <c r="E40" s="21"/>
      <c r="F40" s="22"/>
      <c r="G40" s="22"/>
      <c r="H40" s="23">
        <v>23171</v>
      </c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79</v>
      </c>
      <c r="B41" s="72" t="s">
        <v>80</v>
      </c>
      <c r="C41" s="73">
        <f t="shared" si="5"/>
        <v>343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>
        <v>15000</v>
      </c>
      <c r="T41" s="27"/>
      <c r="U41" s="28"/>
      <c r="V41" s="27"/>
    </row>
    <row r="42" spans="1:22" x14ac:dyDescent="0.25">
      <c r="A42" s="18" t="s">
        <v>81</v>
      </c>
      <c r="B42" s="72" t="s">
        <v>82</v>
      </c>
      <c r="C42" s="73">
        <f t="shared" si="5"/>
        <v>344</v>
      </c>
      <c r="D42" s="20"/>
      <c r="E42" s="21"/>
      <c r="F42" s="22"/>
      <c r="G42" s="22"/>
      <c r="H42" s="23">
        <v>33333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83</v>
      </c>
      <c r="B43" s="72" t="s">
        <v>84</v>
      </c>
      <c r="C43" s="73">
        <f t="shared" si="5"/>
        <v>345</v>
      </c>
      <c r="D43" s="20">
        <v>590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5"/>
        <v>346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440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85</v>
      </c>
      <c r="B45" s="72" t="s">
        <v>58</v>
      </c>
      <c r="C45" s="73">
        <f t="shared" si="5"/>
        <v>347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>
        <v>130</v>
      </c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348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72"/>
      <c r="C47" s="73">
        <f t="shared" si="5"/>
        <v>349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350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351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5"/>
        <v>352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5"/>
        <v>353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72"/>
      <c r="C52" s="73">
        <f t="shared" si="5"/>
        <v>354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57</v>
      </c>
      <c r="C53" s="73">
        <f t="shared" si="5"/>
        <v>355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 t="s">
        <v>85</v>
      </c>
      <c r="B54" s="72" t="s">
        <v>58</v>
      </c>
      <c r="C54" s="73">
        <f t="shared" si="5"/>
        <v>356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4"/>
      <c r="B55" s="75"/>
      <c r="C55" s="73"/>
      <c r="D55" s="76">
        <f t="shared" ref="D55:V55" si="6">SUM(D32:D54)</f>
        <v>590</v>
      </c>
      <c r="E55" s="76">
        <f t="shared" si="6"/>
        <v>0</v>
      </c>
      <c r="F55" s="77">
        <f t="shared" si="6"/>
        <v>0</v>
      </c>
      <c r="G55" s="77">
        <f t="shared" si="6"/>
        <v>0</v>
      </c>
      <c r="H55" s="77">
        <f t="shared" si="6"/>
        <v>56504</v>
      </c>
      <c r="I55" s="77">
        <f t="shared" si="6"/>
        <v>0</v>
      </c>
      <c r="J55" s="77">
        <f t="shared" si="6"/>
        <v>0</v>
      </c>
      <c r="K55" s="77">
        <f t="shared" si="6"/>
        <v>0</v>
      </c>
      <c r="L55" s="78">
        <f t="shared" si="6"/>
        <v>3000</v>
      </c>
      <c r="M55" s="79">
        <f>SUM(M33:M54)</f>
        <v>0</v>
      </c>
      <c r="N55" s="77">
        <f t="shared" si="6"/>
        <v>0</v>
      </c>
      <c r="O55" s="76">
        <f t="shared" si="6"/>
        <v>440</v>
      </c>
      <c r="P55" s="77">
        <f t="shared" si="6"/>
        <v>45000</v>
      </c>
      <c r="Q55" s="77">
        <f t="shared" si="6"/>
        <v>0</v>
      </c>
      <c r="R55" s="76">
        <f t="shared" si="6"/>
        <v>130</v>
      </c>
      <c r="S55" s="77">
        <f t="shared" si="6"/>
        <v>76000</v>
      </c>
      <c r="T55" s="77">
        <f t="shared" si="6"/>
        <v>0</v>
      </c>
      <c r="U55" s="77">
        <f t="shared" si="6"/>
        <v>0</v>
      </c>
      <c r="V55" s="77">
        <f t="shared" si="6"/>
        <v>6000</v>
      </c>
    </row>
    <row r="56" spans="1:22" ht="15.75" thickBot="1" x14ac:dyDescent="0.3">
      <c r="A56" s="80" t="s">
        <v>48</v>
      </c>
      <c r="B56" s="81">
        <f>D56+E56+F56*5+G56*3.5+O56+R56</f>
        <v>36962.959999999999</v>
      </c>
      <c r="C56" s="82" t="s">
        <v>49</v>
      </c>
      <c r="D56" s="83">
        <f t="shared" ref="D56:V56" si="7">D16+D31-D55</f>
        <v>8150</v>
      </c>
      <c r="E56" s="83">
        <f t="shared" si="7"/>
        <v>16576</v>
      </c>
      <c r="F56" s="84">
        <f t="shared" si="7"/>
        <v>214.39200000000005</v>
      </c>
      <c r="G56" s="84">
        <f t="shared" si="7"/>
        <v>0</v>
      </c>
      <c r="H56" s="84">
        <f t="shared" si="7"/>
        <v>-28797.470000000088</v>
      </c>
      <c r="I56" s="84">
        <f t="shared" si="7"/>
        <v>39230.614999999998</v>
      </c>
      <c r="J56" s="84">
        <f t="shared" si="7"/>
        <v>612.14999999999725</v>
      </c>
      <c r="K56" s="84">
        <f t="shared" si="7"/>
        <v>1</v>
      </c>
      <c r="L56" s="85">
        <f t="shared" si="7"/>
        <v>34684.500000000015</v>
      </c>
      <c r="M56" s="15">
        <f>M16+M31-M55</f>
        <v>69917</v>
      </c>
      <c r="N56" s="84">
        <f t="shared" si="7"/>
        <v>0</v>
      </c>
      <c r="O56" s="83">
        <f t="shared" si="7"/>
        <v>9915</v>
      </c>
      <c r="P56" s="84">
        <f t="shared" si="7"/>
        <v>233444.55999999982</v>
      </c>
      <c r="Q56" s="84">
        <f t="shared" si="7"/>
        <v>0</v>
      </c>
      <c r="R56" s="83">
        <f t="shared" si="7"/>
        <v>1250</v>
      </c>
      <c r="S56" s="84">
        <f t="shared" si="7"/>
        <v>-36158.009999999995</v>
      </c>
      <c r="T56" s="84">
        <f t="shared" si="7"/>
        <v>0</v>
      </c>
      <c r="U56" s="84">
        <f t="shared" si="7"/>
        <v>365000</v>
      </c>
      <c r="V56" s="84">
        <f t="shared" si="7"/>
        <v>18738.360000000022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9E05-869C-4E39-93FD-450F071B2AF2}">
  <dimension ref="A1:V54"/>
  <sheetViews>
    <sheetView rightToLeft="1" workbookViewId="0">
      <selection activeCell="D12" sqref="D12"/>
    </sheetView>
  </sheetViews>
  <sheetFormatPr defaultRowHeight="15" x14ac:dyDescent="0.25"/>
  <cols>
    <col min="1" max="1" width="26.28515625" customWidth="1"/>
    <col min="2" max="2" width="32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.42578125" style="87" bestFit="1" customWidth="1"/>
    <col min="18" max="18" width="9.5703125" style="86" bestFit="1" customWidth="1"/>
    <col min="19" max="19" width="9.4257812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6</v>
      </c>
      <c r="B1" s="2">
        <f>'[1]1'!B1</f>
        <v>4</v>
      </c>
      <c r="C1" s="3">
        <v>2024</v>
      </c>
      <c r="D1" s="248" t="s">
        <v>0</v>
      </c>
      <c r="E1" s="249"/>
      <c r="F1" s="249"/>
      <c r="G1" s="249"/>
      <c r="H1" s="249"/>
      <c r="I1" s="249"/>
      <c r="J1" s="249"/>
      <c r="K1" s="249"/>
      <c r="L1" s="249"/>
      <c r="M1" s="249"/>
      <c r="N1" s="250"/>
      <c r="O1" s="234" t="s">
        <v>1</v>
      </c>
      <c r="P1" s="235"/>
      <c r="Q1" s="236"/>
      <c r="R1" s="237" t="s">
        <v>2</v>
      </c>
      <c r="S1" s="235"/>
      <c r="T1" s="236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27"/>
      <c r="C2" s="6"/>
      <c r="D2" s="241" t="s">
        <v>5</v>
      </c>
      <c r="E2" s="239"/>
      <c r="F2" s="239"/>
      <c r="G2" s="239"/>
      <c r="H2" s="240" t="s">
        <v>6</v>
      </c>
      <c r="I2" s="256"/>
      <c r="J2" s="256"/>
      <c r="K2" s="256"/>
      <c r="L2" s="256"/>
      <c r="M2" s="256"/>
      <c r="N2" s="257"/>
      <c r="O2" s="13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41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306</v>
      </c>
      <c r="D4" s="11">
        <f>'[1]5'!D56</f>
        <v>8150</v>
      </c>
      <c r="E4" s="13">
        <f>'[1]5'!E56</f>
        <v>16576</v>
      </c>
      <c r="F4" s="90">
        <f>'[1]5'!F56</f>
        <v>214.39200000000005</v>
      </c>
      <c r="G4" s="90">
        <f>'[1]5'!G56</f>
        <v>0</v>
      </c>
      <c r="H4" s="90">
        <f>'[1]5'!H56</f>
        <v>-28797.470000000088</v>
      </c>
      <c r="I4" s="90">
        <f>'[1]5'!I56</f>
        <v>39230.614999999998</v>
      </c>
      <c r="J4" s="90">
        <f>'[1]5'!J56</f>
        <v>612.14999999999725</v>
      </c>
      <c r="K4" s="90">
        <f>'[1]5'!K56</f>
        <v>1</v>
      </c>
      <c r="L4" s="9">
        <f>'[1]5'!L56</f>
        <v>34684.500000000015</v>
      </c>
      <c r="M4" s="15">
        <f>'[1]5'!M56</f>
        <v>69917</v>
      </c>
      <c r="N4" s="10">
        <f>'[1]5'!N56</f>
        <v>0</v>
      </c>
      <c r="O4" s="13">
        <f>'[1]5'!O56</f>
        <v>9915</v>
      </c>
      <c r="P4" s="90">
        <f>'[1]5'!P56</f>
        <v>233444.55999999982</v>
      </c>
      <c r="Q4" s="90">
        <f>'[1]5'!Q56</f>
        <v>0</v>
      </c>
      <c r="R4" s="13">
        <f>'[1]5'!R56</f>
        <v>1250</v>
      </c>
      <c r="S4" s="90">
        <f>'[1]5'!S56</f>
        <v>-36158.009999999995</v>
      </c>
      <c r="T4" s="90">
        <f>'[1]5'!T56</f>
        <v>0</v>
      </c>
      <c r="U4" s="90">
        <f>'[1]5'!U56</f>
        <v>365000</v>
      </c>
      <c r="V4" s="90">
        <f>'[1]5'!V56</f>
        <v>18738.360000000022</v>
      </c>
    </row>
    <row r="5" spans="1:22" x14ac:dyDescent="0.25">
      <c r="A5" s="18"/>
      <c r="B5" s="19" t="s">
        <v>50</v>
      </c>
      <c r="C5" s="6">
        <f>C4+1</f>
        <v>307</v>
      </c>
      <c r="D5" s="26"/>
      <c r="E5" s="21"/>
      <c r="F5" s="22"/>
      <c r="G5" s="22"/>
      <c r="H5" s="23"/>
      <c r="I5" s="23"/>
      <c r="J5" s="23"/>
      <c r="K5" s="23"/>
      <c r="L5" s="24"/>
      <c r="M5" s="23"/>
      <c r="N5" s="113"/>
      <c r="O5" s="20">
        <v>5115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308</v>
      </c>
      <c r="D6" s="26"/>
      <c r="E6" s="21"/>
      <c r="F6" s="22"/>
      <c r="G6" s="22"/>
      <c r="H6" s="23"/>
      <c r="I6" s="23"/>
      <c r="J6" s="23"/>
      <c r="K6" s="23"/>
      <c r="L6" s="24"/>
      <c r="M6" s="23"/>
      <c r="N6" s="113"/>
      <c r="O6" s="20"/>
      <c r="P6" s="23"/>
      <c r="Q6" s="27"/>
      <c r="R6" s="26">
        <v>875</v>
      </c>
      <c r="S6" s="23"/>
      <c r="T6" s="27"/>
      <c r="U6" s="28"/>
      <c r="V6" s="27"/>
    </row>
    <row r="7" spans="1:22" x14ac:dyDescent="0.25">
      <c r="A7" s="18" t="s">
        <v>86</v>
      </c>
      <c r="B7" s="19" t="s">
        <v>87</v>
      </c>
      <c r="C7" s="6">
        <f t="shared" si="0"/>
        <v>309</v>
      </c>
      <c r="D7" s="26"/>
      <c r="E7" s="21"/>
      <c r="F7" s="22"/>
      <c r="G7" s="22"/>
      <c r="H7" s="23"/>
      <c r="I7" s="23"/>
      <c r="J7" s="23"/>
      <c r="K7" s="23"/>
      <c r="L7" s="24"/>
      <c r="M7" s="23"/>
      <c r="N7" s="113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88</v>
      </c>
      <c r="B8" s="19" t="s">
        <v>89</v>
      </c>
      <c r="C8" s="6">
        <f t="shared" si="0"/>
        <v>310</v>
      </c>
      <c r="D8" s="26"/>
      <c r="E8" s="21"/>
      <c r="F8" s="22"/>
      <c r="G8" s="22"/>
      <c r="H8" s="23"/>
      <c r="I8" s="23"/>
      <c r="J8" s="23"/>
      <c r="K8" s="23"/>
      <c r="L8" s="24"/>
      <c r="M8" s="23"/>
      <c r="N8" s="113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311</v>
      </c>
      <c r="D9" s="26"/>
      <c r="E9" s="21"/>
      <c r="F9" s="22"/>
      <c r="G9" s="22"/>
      <c r="H9" s="23"/>
      <c r="I9" s="23"/>
      <c r="J9" s="23"/>
      <c r="K9" s="23"/>
      <c r="L9" s="24"/>
      <c r="M9" s="23"/>
      <c r="N9" s="113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312</v>
      </c>
      <c r="D10" s="26"/>
      <c r="E10" s="21"/>
      <c r="F10" s="22"/>
      <c r="G10" s="22"/>
      <c r="H10" s="23"/>
      <c r="I10" s="23"/>
      <c r="J10" s="23"/>
      <c r="K10" s="23"/>
      <c r="L10" s="24"/>
      <c r="M10" s="23"/>
      <c r="N10" s="113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313</v>
      </c>
      <c r="D11" s="26"/>
      <c r="E11" s="21"/>
      <c r="F11" s="22"/>
      <c r="G11" s="22"/>
      <c r="H11" s="23"/>
      <c r="I11" s="23"/>
      <c r="J11" s="23"/>
      <c r="K11" s="23"/>
      <c r="L11" s="24"/>
      <c r="M11" s="23"/>
      <c r="N11" s="113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314</v>
      </c>
      <c r="D12" s="26"/>
      <c r="E12" s="21"/>
      <c r="F12" s="22"/>
      <c r="G12" s="22"/>
      <c r="H12" s="23"/>
      <c r="I12" s="23"/>
      <c r="J12" s="23"/>
      <c r="K12" s="23"/>
      <c r="L12" s="24"/>
      <c r="M12" s="23"/>
      <c r="N12" s="113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315</v>
      </c>
      <c r="D13" s="26"/>
      <c r="E13" s="21"/>
      <c r="F13" s="22"/>
      <c r="G13" s="22"/>
      <c r="H13" s="23"/>
      <c r="I13" s="23"/>
      <c r="J13" s="23"/>
      <c r="K13" s="23"/>
      <c r="L13" s="24"/>
      <c r="M13" s="23"/>
      <c r="N13" s="113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316</v>
      </c>
      <c r="D14" s="26"/>
      <c r="E14" s="21"/>
      <c r="F14" s="22"/>
      <c r="G14" s="22"/>
      <c r="H14" s="23"/>
      <c r="I14" s="23"/>
      <c r="J14" s="23"/>
      <c r="K14" s="23"/>
      <c r="L14" s="24"/>
      <c r="M14" s="23"/>
      <c r="N14" s="113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317</v>
      </c>
      <c r="D15" s="37"/>
      <c r="E15" s="32"/>
      <c r="F15" s="33"/>
      <c r="G15" s="33"/>
      <c r="H15" s="34"/>
      <c r="I15" s="34"/>
      <c r="J15" s="34"/>
      <c r="K15" s="34"/>
      <c r="L15" s="35"/>
      <c r="M15" s="34"/>
      <c r="N15" s="114"/>
      <c r="O15" s="31"/>
      <c r="P15" s="34"/>
      <c r="Q15" s="38"/>
      <c r="R15" s="37"/>
      <c r="S15" s="34"/>
      <c r="T15" s="38"/>
      <c r="U15" s="39"/>
      <c r="V15" s="38"/>
    </row>
    <row r="16" spans="1:22" x14ac:dyDescent="0.25">
      <c r="A16" s="18"/>
      <c r="B16" s="19" t="s">
        <v>50</v>
      </c>
      <c r="C16" s="6">
        <f t="shared" si="0"/>
        <v>318</v>
      </c>
      <c r="D16" s="37"/>
      <c r="E16" s="32"/>
      <c r="F16" s="33"/>
      <c r="G16" s="33"/>
      <c r="H16" s="34"/>
      <c r="I16" s="34"/>
      <c r="J16" s="34"/>
      <c r="K16" s="34"/>
      <c r="L16" s="35"/>
      <c r="M16" s="34"/>
      <c r="N16" s="114"/>
      <c r="O16" s="31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"/>
      <c r="B17" s="19" t="s">
        <v>51</v>
      </c>
      <c r="C17" s="6">
        <f t="shared" si="0"/>
        <v>319</v>
      </c>
      <c r="D17" s="37"/>
      <c r="E17" s="32"/>
      <c r="F17" s="33"/>
      <c r="G17" s="33"/>
      <c r="H17" s="34"/>
      <c r="I17" s="34"/>
      <c r="J17" s="34"/>
      <c r="K17" s="34"/>
      <c r="L17" s="35"/>
      <c r="M17" s="34"/>
      <c r="N17" s="114"/>
      <c r="O17" s="31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229"/>
      <c r="B18" s="227"/>
      <c r="C18" s="6"/>
      <c r="D18" s="41">
        <f t="shared" ref="D18:V18" si="1">SUM(D4:D17)</f>
        <v>8150</v>
      </c>
      <c r="E18" s="41">
        <f t="shared" si="1"/>
        <v>16576</v>
      </c>
      <c r="F18" s="42">
        <f t="shared" si="1"/>
        <v>214.39200000000005</v>
      </c>
      <c r="G18" s="42">
        <f t="shared" si="1"/>
        <v>0</v>
      </c>
      <c r="H18" s="42">
        <f t="shared" si="1"/>
        <v>-28797.470000000088</v>
      </c>
      <c r="I18" s="42">
        <f t="shared" si="1"/>
        <v>39230.614999999998</v>
      </c>
      <c r="J18" s="42">
        <f t="shared" si="1"/>
        <v>612.14999999999725</v>
      </c>
      <c r="K18" s="42">
        <f t="shared" si="1"/>
        <v>1</v>
      </c>
      <c r="L18" s="43">
        <f t="shared" si="1"/>
        <v>34684.500000000015</v>
      </c>
      <c r="M18" s="44">
        <f>SUM(M4:M17)</f>
        <v>69917</v>
      </c>
      <c r="N18" s="45">
        <f t="shared" si="1"/>
        <v>0</v>
      </c>
      <c r="O18" s="40">
        <f t="shared" si="1"/>
        <v>15030</v>
      </c>
      <c r="P18" s="42">
        <f t="shared" si="1"/>
        <v>233444.55999999982</v>
      </c>
      <c r="Q18" s="42">
        <f t="shared" si="1"/>
        <v>0</v>
      </c>
      <c r="R18" s="41">
        <f t="shared" si="1"/>
        <v>2125</v>
      </c>
      <c r="S18" s="42">
        <f t="shared" si="1"/>
        <v>-36158.009999999995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146</v>
      </c>
      <c r="D19" s="53"/>
      <c r="E19" s="49"/>
      <c r="F19" s="50"/>
      <c r="G19" s="50"/>
      <c r="H19" s="50"/>
      <c r="I19" s="50"/>
      <c r="J19" s="50"/>
      <c r="K19" s="50"/>
      <c r="L19" s="51"/>
      <c r="M19" s="50"/>
      <c r="N19" s="115"/>
      <c r="O19" s="48"/>
      <c r="P19" s="50"/>
      <c r="Q19" s="54"/>
      <c r="R19" s="53"/>
      <c r="S19" s="50"/>
      <c r="T19" s="54"/>
      <c r="U19" s="55"/>
      <c r="V19" s="54"/>
    </row>
    <row r="20" spans="1:22" x14ac:dyDescent="0.25">
      <c r="A20" s="18"/>
      <c r="B20" s="19"/>
      <c r="C20" s="47">
        <f>C19+1</f>
        <v>147</v>
      </c>
      <c r="D20" s="26"/>
      <c r="E20" s="21"/>
      <c r="F20" s="22"/>
      <c r="G20" s="22"/>
      <c r="H20" s="23"/>
      <c r="I20" s="23"/>
      <c r="J20" s="23"/>
      <c r="K20" s="23"/>
      <c r="L20" s="24"/>
      <c r="M20" s="23"/>
      <c r="N20" s="113"/>
      <c r="O20" s="20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47">
        <f t="shared" ref="C21:C29" si="2">C20+1</f>
        <v>148</v>
      </c>
      <c r="D21" s="26"/>
      <c r="E21" s="21"/>
      <c r="F21" s="22"/>
      <c r="G21" s="22"/>
      <c r="H21" s="23"/>
      <c r="I21" s="23"/>
      <c r="J21" s="23"/>
      <c r="K21" s="23"/>
      <c r="L21" s="24"/>
      <c r="M21" s="23"/>
      <c r="N21" s="113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22</v>
      </c>
      <c r="B22" s="19" t="s">
        <v>90</v>
      </c>
      <c r="C22" s="47">
        <f t="shared" si="2"/>
        <v>149</v>
      </c>
      <c r="D22" s="26"/>
      <c r="E22" s="21"/>
      <c r="F22" s="22"/>
      <c r="G22" s="22"/>
      <c r="H22" s="23">
        <v>33000</v>
      </c>
      <c r="I22" s="23"/>
      <c r="J22" s="23"/>
      <c r="K22" s="23"/>
      <c r="L22" s="24"/>
      <c r="M22" s="23"/>
      <c r="N22" s="113"/>
      <c r="O22" s="20"/>
      <c r="P22" s="23">
        <v>-33000</v>
      </c>
      <c r="Q22" s="27"/>
      <c r="R22" s="26"/>
      <c r="S22" s="23"/>
      <c r="T22" s="27"/>
      <c r="U22" s="28"/>
      <c r="V22" s="27"/>
    </row>
    <row r="23" spans="1:22" x14ac:dyDescent="0.25">
      <c r="A23" s="18" t="s">
        <v>91</v>
      </c>
      <c r="B23" s="19" t="s">
        <v>40</v>
      </c>
      <c r="C23" s="47">
        <f t="shared" si="2"/>
        <v>150</v>
      </c>
      <c r="D23" s="26"/>
      <c r="E23" s="21">
        <v>7065</v>
      </c>
      <c r="F23" s="22"/>
      <c r="G23" s="22"/>
      <c r="H23" s="23"/>
      <c r="I23" s="23"/>
      <c r="J23" s="23"/>
      <c r="K23" s="23"/>
      <c r="L23" s="24"/>
      <c r="M23" s="23"/>
      <c r="N23" s="113"/>
      <c r="O23" s="20">
        <v>-5815</v>
      </c>
      <c r="P23" s="23"/>
      <c r="Q23" s="27"/>
      <c r="R23" s="26">
        <v>-1250</v>
      </c>
      <c r="S23" s="23"/>
      <c r="T23" s="27"/>
      <c r="U23" s="28"/>
      <c r="V23" s="27"/>
    </row>
    <row r="24" spans="1:22" x14ac:dyDescent="0.25">
      <c r="A24" s="18" t="s">
        <v>40</v>
      </c>
      <c r="B24" s="19" t="s">
        <v>90</v>
      </c>
      <c r="C24" s="47">
        <f t="shared" si="2"/>
        <v>151</v>
      </c>
      <c r="D24" s="26"/>
      <c r="E24" s="21">
        <v>-23600</v>
      </c>
      <c r="F24" s="22"/>
      <c r="G24" s="22"/>
      <c r="H24" s="23">
        <v>23600</v>
      </c>
      <c r="I24" s="23"/>
      <c r="J24" s="23"/>
      <c r="K24" s="23"/>
      <c r="L24" s="24"/>
      <c r="M24" s="23"/>
      <c r="N24" s="113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152</v>
      </c>
      <c r="D25" s="26"/>
      <c r="E25" s="21"/>
      <c r="F25" s="22"/>
      <c r="G25" s="22"/>
      <c r="H25" s="23"/>
      <c r="I25" s="23"/>
      <c r="J25" s="23"/>
      <c r="K25" s="23"/>
      <c r="L25" s="24"/>
      <c r="M25" s="23"/>
      <c r="N25" s="113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153</v>
      </c>
      <c r="D26" s="26"/>
      <c r="E26" s="21"/>
      <c r="F26" s="22"/>
      <c r="G26" s="22"/>
      <c r="H26" s="23"/>
      <c r="I26" s="23"/>
      <c r="J26" s="23"/>
      <c r="K26" s="23"/>
      <c r="L26" s="24"/>
      <c r="M26" s="23"/>
      <c r="N26" s="113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154</v>
      </c>
      <c r="D27" s="26"/>
      <c r="E27" s="21"/>
      <c r="F27" s="22"/>
      <c r="G27" s="22"/>
      <c r="H27" s="23"/>
      <c r="I27" s="23"/>
      <c r="J27" s="23"/>
      <c r="K27" s="23"/>
      <c r="L27" s="24"/>
      <c r="M27" s="23"/>
      <c r="N27" s="113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155</v>
      </c>
      <c r="D28" s="26"/>
      <c r="E28" s="21"/>
      <c r="F28" s="22"/>
      <c r="G28" s="22"/>
      <c r="H28" s="23"/>
      <c r="I28" s="23"/>
      <c r="J28" s="23"/>
      <c r="K28" s="23"/>
      <c r="L28" s="24"/>
      <c r="M28" s="23"/>
      <c r="N28" s="113"/>
      <c r="O28" s="20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156</v>
      </c>
      <c r="D29" s="37"/>
      <c r="E29" s="32"/>
      <c r="F29" s="33"/>
      <c r="G29" s="33"/>
      <c r="H29" s="34"/>
      <c r="I29" s="34"/>
      <c r="J29" s="34"/>
      <c r="K29" s="34"/>
      <c r="L29" s="35"/>
      <c r="M29" s="34"/>
      <c r="N29" s="114"/>
      <c r="O29" s="31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230"/>
      <c r="B30" s="231"/>
      <c r="C30" s="58"/>
      <c r="D30" s="116">
        <f>SUM(D19:D29)</f>
        <v>0</v>
      </c>
      <c r="E30" s="59">
        <f t="shared" ref="E30:V30" si="3">SUM(E19:E29)</f>
        <v>-16535</v>
      </c>
      <c r="F30" s="60">
        <f t="shared" si="3"/>
        <v>0</v>
      </c>
      <c r="G30" s="60">
        <f t="shared" si="3"/>
        <v>0</v>
      </c>
      <c r="H30" s="60">
        <f t="shared" si="3"/>
        <v>56600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SUM(M20:M29)</f>
        <v>0</v>
      </c>
      <c r="N30" s="117">
        <f t="shared" si="3"/>
        <v>0</v>
      </c>
      <c r="O30" s="59">
        <f t="shared" si="3"/>
        <v>-5815</v>
      </c>
      <c r="P30" s="60">
        <f t="shared" si="3"/>
        <v>-33000</v>
      </c>
      <c r="Q30" s="60">
        <f t="shared" si="3"/>
        <v>0</v>
      </c>
      <c r="R30" s="59">
        <f t="shared" si="3"/>
        <v>-1250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232" t="s">
        <v>41</v>
      </c>
      <c r="B31" s="233"/>
      <c r="C31" s="63">
        <v>347</v>
      </c>
      <c r="D31" s="69"/>
      <c r="E31" s="65"/>
      <c r="F31" s="66"/>
      <c r="G31" s="66"/>
      <c r="H31" s="66"/>
      <c r="I31" s="66"/>
      <c r="J31" s="66"/>
      <c r="K31" s="66"/>
      <c r="L31" s="67"/>
      <c r="M31" s="66"/>
      <c r="N31" s="118"/>
      <c r="O31" s="64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92</v>
      </c>
      <c r="B32" s="72" t="s">
        <v>93</v>
      </c>
      <c r="C32" s="73">
        <f>C31+1</f>
        <v>348</v>
      </c>
      <c r="D32" s="26"/>
      <c r="E32" s="21"/>
      <c r="F32" s="22"/>
      <c r="G32" s="22"/>
      <c r="H32" s="23">
        <v>4100</v>
      </c>
      <c r="I32" s="23"/>
      <c r="J32" s="23"/>
      <c r="K32" s="23"/>
      <c r="L32" s="24"/>
      <c r="M32" s="23"/>
      <c r="N32" s="113"/>
      <c r="O32" s="20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94</v>
      </c>
      <c r="B33" s="72" t="s">
        <v>95</v>
      </c>
      <c r="C33" s="73">
        <f t="shared" ref="C33:C52" si="4">C32+1</f>
        <v>349</v>
      </c>
      <c r="D33" s="26"/>
      <c r="E33" s="21"/>
      <c r="F33" s="22"/>
      <c r="G33" s="22"/>
      <c r="H33" s="23">
        <v>1595</v>
      </c>
      <c r="I33" s="23"/>
      <c r="J33" s="23"/>
      <c r="K33" s="23"/>
      <c r="L33" s="24"/>
      <c r="M33" s="23"/>
      <c r="N33" s="113"/>
      <c r="O33" s="20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96</v>
      </c>
      <c r="B34" s="72" t="s">
        <v>97</v>
      </c>
      <c r="C34" s="73">
        <f t="shared" si="4"/>
        <v>350</v>
      </c>
      <c r="D34" s="26"/>
      <c r="E34" s="21"/>
      <c r="F34" s="22"/>
      <c r="G34" s="22"/>
      <c r="H34" s="23"/>
      <c r="I34" s="23"/>
      <c r="J34" s="23"/>
      <c r="K34" s="23"/>
      <c r="L34" s="24">
        <v>4350</v>
      </c>
      <c r="M34" s="23"/>
      <c r="N34" s="113"/>
      <c r="O34" s="20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98</v>
      </c>
      <c r="B35" s="72" t="s">
        <v>99</v>
      </c>
      <c r="C35" s="73">
        <f t="shared" si="4"/>
        <v>351</v>
      </c>
      <c r="D35" s="26"/>
      <c r="E35" s="21"/>
      <c r="F35" s="22"/>
      <c r="G35" s="22"/>
      <c r="H35" s="23"/>
      <c r="I35" s="23"/>
      <c r="J35" s="23"/>
      <c r="K35" s="23"/>
      <c r="L35" s="24">
        <v>2900</v>
      </c>
      <c r="M35" s="23"/>
      <c r="N35" s="113"/>
      <c r="O35" s="20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44</v>
      </c>
      <c r="B36" s="72" t="s">
        <v>100</v>
      </c>
      <c r="C36" s="73">
        <f t="shared" si="4"/>
        <v>352</v>
      </c>
      <c r="D36" s="26"/>
      <c r="E36" s="21"/>
      <c r="F36" s="22"/>
      <c r="G36" s="22"/>
      <c r="H36" s="23"/>
      <c r="I36" s="23"/>
      <c r="J36" s="23"/>
      <c r="K36" s="23"/>
      <c r="L36" s="24">
        <v>1500</v>
      </c>
      <c r="M36" s="23"/>
      <c r="N36" s="113"/>
      <c r="O36" s="20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56</v>
      </c>
      <c r="B37" s="72" t="s">
        <v>57</v>
      </c>
      <c r="C37" s="73">
        <f t="shared" si="4"/>
        <v>353</v>
      </c>
      <c r="D37" s="26"/>
      <c r="E37" s="21"/>
      <c r="F37" s="22"/>
      <c r="G37" s="22"/>
      <c r="H37" s="23"/>
      <c r="I37" s="23"/>
      <c r="J37" s="23"/>
      <c r="K37" s="23"/>
      <c r="L37" s="24"/>
      <c r="M37" s="23"/>
      <c r="N37" s="113"/>
      <c r="O37" s="20">
        <v>550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56</v>
      </c>
      <c r="B38" s="72" t="s">
        <v>58</v>
      </c>
      <c r="C38" s="73">
        <f t="shared" si="4"/>
        <v>354</v>
      </c>
      <c r="D38" s="26"/>
      <c r="E38" s="21"/>
      <c r="F38" s="22"/>
      <c r="G38" s="22"/>
      <c r="H38" s="23"/>
      <c r="I38" s="23"/>
      <c r="J38" s="23"/>
      <c r="K38" s="23"/>
      <c r="L38" s="24"/>
      <c r="M38" s="23"/>
      <c r="N38" s="113"/>
      <c r="O38" s="20"/>
      <c r="P38" s="23"/>
      <c r="Q38" s="27"/>
      <c r="R38" s="26">
        <v>100</v>
      </c>
      <c r="S38" s="23"/>
      <c r="T38" s="27"/>
      <c r="U38" s="28"/>
      <c r="V38" s="27"/>
    </row>
    <row r="39" spans="1:22" x14ac:dyDescent="0.25">
      <c r="A39" s="18" t="s">
        <v>101</v>
      </c>
      <c r="B39" s="72" t="s">
        <v>102</v>
      </c>
      <c r="C39" s="73">
        <f t="shared" si="4"/>
        <v>355</v>
      </c>
      <c r="D39" s="26">
        <v>300</v>
      </c>
      <c r="E39" s="21"/>
      <c r="F39" s="22"/>
      <c r="G39" s="22"/>
      <c r="H39" s="23"/>
      <c r="I39" s="23"/>
      <c r="J39" s="23"/>
      <c r="K39" s="23"/>
      <c r="L39" s="24"/>
      <c r="M39" s="23"/>
      <c r="N39" s="113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103</v>
      </c>
      <c r="B40" s="72" t="s">
        <v>104</v>
      </c>
      <c r="C40" s="73">
        <f t="shared" si="4"/>
        <v>356</v>
      </c>
      <c r="D40" s="26">
        <v>100</v>
      </c>
      <c r="E40" s="21"/>
      <c r="F40" s="22"/>
      <c r="G40" s="22"/>
      <c r="H40" s="23"/>
      <c r="I40" s="23"/>
      <c r="J40" s="23"/>
      <c r="K40" s="23"/>
      <c r="L40" s="24"/>
      <c r="M40" s="23"/>
      <c r="N40" s="113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105</v>
      </c>
      <c r="B41" s="72" t="s">
        <v>106</v>
      </c>
      <c r="C41" s="73">
        <f t="shared" si="4"/>
        <v>357</v>
      </c>
      <c r="D41" s="26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113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 t="s">
        <v>107</v>
      </c>
      <c r="C42" s="73">
        <f t="shared" si="4"/>
        <v>358</v>
      </c>
      <c r="D42" s="26"/>
      <c r="E42" s="21"/>
      <c r="F42" s="22"/>
      <c r="G42" s="22"/>
      <c r="H42" s="23">
        <v>31.05</v>
      </c>
      <c r="I42" s="23"/>
      <c r="J42" s="23"/>
      <c r="K42" s="23"/>
      <c r="L42" s="24"/>
      <c r="M42" s="23"/>
      <c r="N42" s="113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359</v>
      </c>
      <c r="D43" s="26"/>
      <c r="E43" s="21"/>
      <c r="F43" s="22"/>
      <c r="G43" s="22"/>
      <c r="H43" s="23"/>
      <c r="I43" s="23"/>
      <c r="J43" s="23"/>
      <c r="K43" s="23"/>
      <c r="L43" s="24"/>
      <c r="M43" s="23"/>
      <c r="N43" s="113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360</v>
      </c>
      <c r="D44" s="26"/>
      <c r="E44" s="21"/>
      <c r="F44" s="22"/>
      <c r="G44" s="22"/>
      <c r="H44" s="23"/>
      <c r="I44" s="23"/>
      <c r="J44" s="23"/>
      <c r="K44" s="23"/>
      <c r="L44" s="24"/>
      <c r="M44" s="23"/>
      <c r="N44" s="113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361</v>
      </c>
      <c r="D45" s="26"/>
      <c r="E45" s="21"/>
      <c r="F45" s="22"/>
      <c r="G45" s="22"/>
      <c r="H45" s="23"/>
      <c r="I45" s="23"/>
      <c r="J45" s="23"/>
      <c r="K45" s="23"/>
      <c r="L45" s="24"/>
      <c r="M45" s="23"/>
      <c r="N45" s="113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362</v>
      </c>
      <c r="D46" s="26"/>
      <c r="E46" s="21"/>
      <c r="F46" s="22"/>
      <c r="G46" s="22"/>
      <c r="H46" s="23"/>
      <c r="I46" s="23"/>
      <c r="J46" s="23"/>
      <c r="K46" s="23"/>
      <c r="L46" s="24"/>
      <c r="M46" s="23"/>
      <c r="N46" s="113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363</v>
      </c>
      <c r="D47" s="26"/>
      <c r="E47" s="21"/>
      <c r="F47" s="22"/>
      <c r="G47" s="22"/>
      <c r="H47" s="23"/>
      <c r="I47" s="23"/>
      <c r="J47" s="23"/>
      <c r="K47" s="23"/>
      <c r="L47" s="24"/>
      <c r="M47" s="23"/>
      <c r="N47" s="113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364</v>
      </c>
      <c r="D48" s="26"/>
      <c r="E48" s="21"/>
      <c r="F48" s="22"/>
      <c r="G48" s="22"/>
      <c r="H48" s="23"/>
      <c r="I48" s="23"/>
      <c r="J48" s="23"/>
      <c r="K48" s="23"/>
      <c r="L48" s="24"/>
      <c r="M48" s="23"/>
      <c r="N48" s="113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4"/>
        <v>365</v>
      </c>
      <c r="D49" s="26"/>
      <c r="E49" s="21"/>
      <c r="F49" s="22"/>
      <c r="G49" s="22"/>
      <c r="H49" s="23"/>
      <c r="I49" s="23"/>
      <c r="J49" s="23"/>
      <c r="K49" s="23"/>
      <c r="L49" s="24"/>
      <c r="M49" s="23"/>
      <c r="N49" s="113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366</v>
      </c>
      <c r="D50" s="26"/>
      <c r="E50" s="21"/>
      <c r="F50" s="22"/>
      <c r="G50" s="22"/>
      <c r="H50" s="23"/>
      <c r="I50" s="23"/>
      <c r="J50" s="23"/>
      <c r="K50" s="23"/>
      <c r="L50" s="24"/>
      <c r="M50" s="23"/>
      <c r="N50" s="113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57</v>
      </c>
      <c r="C51" s="73">
        <f t="shared" si="4"/>
        <v>367</v>
      </c>
      <c r="D51" s="26"/>
      <c r="E51" s="21"/>
      <c r="F51" s="22"/>
      <c r="G51" s="22"/>
      <c r="H51" s="23"/>
      <c r="I51" s="23"/>
      <c r="J51" s="23"/>
      <c r="K51" s="23"/>
      <c r="L51" s="24"/>
      <c r="M51" s="23"/>
      <c r="N51" s="113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58</v>
      </c>
      <c r="C52" s="73">
        <f t="shared" si="4"/>
        <v>368</v>
      </c>
      <c r="D52" s="26"/>
      <c r="E52" s="21"/>
      <c r="F52" s="22"/>
      <c r="G52" s="22"/>
      <c r="H52" s="23"/>
      <c r="I52" s="23"/>
      <c r="J52" s="23"/>
      <c r="K52" s="23"/>
      <c r="L52" s="24"/>
      <c r="M52" s="23"/>
      <c r="N52" s="113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74"/>
      <c r="B53" s="75"/>
      <c r="C53" s="73"/>
      <c r="D53" s="119">
        <f t="shared" ref="D53:V53" si="5">SUM(D31:D52)</f>
        <v>800</v>
      </c>
      <c r="E53" s="76">
        <f t="shared" si="5"/>
        <v>0</v>
      </c>
      <c r="F53" s="77">
        <f t="shared" si="5"/>
        <v>0</v>
      </c>
      <c r="G53" s="77">
        <f t="shared" si="5"/>
        <v>0</v>
      </c>
      <c r="H53" s="77">
        <f t="shared" si="5"/>
        <v>5726.05</v>
      </c>
      <c r="I53" s="77">
        <f t="shared" si="5"/>
        <v>0</v>
      </c>
      <c r="J53" s="77">
        <f t="shared" si="5"/>
        <v>0</v>
      </c>
      <c r="K53" s="77">
        <f t="shared" si="5"/>
        <v>0</v>
      </c>
      <c r="L53" s="78">
        <f t="shared" si="5"/>
        <v>8750</v>
      </c>
      <c r="M53" s="79">
        <f>SUM(M32:M52)</f>
        <v>0</v>
      </c>
      <c r="N53" s="120">
        <f t="shared" si="5"/>
        <v>0</v>
      </c>
      <c r="O53" s="76">
        <f t="shared" si="5"/>
        <v>550</v>
      </c>
      <c r="P53" s="77">
        <f t="shared" si="5"/>
        <v>0</v>
      </c>
      <c r="Q53" s="77">
        <f t="shared" si="5"/>
        <v>0</v>
      </c>
      <c r="R53" s="76">
        <f t="shared" si="5"/>
        <v>100</v>
      </c>
      <c r="S53" s="77">
        <f t="shared" si="5"/>
        <v>0</v>
      </c>
      <c r="T53" s="77">
        <f t="shared" si="5"/>
        <v>0</v>
      </c>
      <c r="U53" s="77">
        <f t="shared" si="5"/>
        <v>0</v>
      </c>
      <c r="V53" s="77">
        <f t="shared" si="5"/>
        <v>0</v>
      </c>
    </row>
    <row r="54" spans="1:22" ht="15.75" thickBot="1" x14ac:dyDescent="0.3">
      <c r="A54" s="80" t="s">
        <v>48</v>
      </c>
      <c r="B54" s="81">
        <f>D54+E54+F54*5+G54*3.5+O54+R54</f>
        <v>17902.96</v>
      </c>
      <c r="C54" s="82" t="s">
        <v>49</v>
      </c>
      <c r="D54" s="121">
        <f t="shared" ref="D54:V54" si="6">D18+D30-D53</f>
        <v>7350</v>
      </c>
      <c r="E54" s="83">
        <f t="shared" si="6"/>
        <v>41</v>
      </c>
      <c r="F54" s="84">
        <f t="shared" si="6"/>
        <v>214.39200000000005</v>
      </c>
      <c r="G54" s="84">
        <f t="shared" si="6"/>
        <v>0</v>
      </c>
      <c r="H54" s="84">
        <f t="shared" si="6"/>
        <v>22076.479999999912</v>
      </c>
      <c r="I54" s="84">
        <f t="shared" si="6"/>
        <v>39230.614999999998</v>
      </c>
      <c r="J54" s="84">
        <f t="shared" si="6"/>
        <v>612.14999999999725</v>
      </c>
      <c r="K54" s="84">
        <f t="shared" si="6"/>
        <v>1</v>
      </c>
      <c r="L54" s="85">
        <f t="shared" si="6"/>
        <v>25934.500000000015</v>
      </c>
      <c r="M54" s="122">
        <f>M18+M30-M53</f>
        <v>69917</v>
      </c>
      <c r="N54" s="123">
        <f t="shared" si="6"/>
        <v>0</v>
      </c>
      <c r="O54" s="83">
        <f t="shared" si="6"/>
        <v>8665</v>
      </c>
      <c r="P54" s="84">
        <f t="shared" si="6"/>
        <v>200444.55999999982</v>
      </c>
      <c r="Q54" s="84">
        <f t="shared" si="6"/>
        <v>0</v>
      </c>
      <c r="R54" s="83">
        <f t="shared" si="6"/>
        <v>775</v>
      </c>
      <c r="S54" s="84">
        <f t="shared" si="6"/>
        <v>-36158.009999999995</v>
      </c>
      <c r="T54" s="84">
        <f t="shared" si="6"/>
        <v>0</v>
      </c>
      <c r="U54" s="84">
        <f t="shared" si="6"/>
        <v>365000</v>
      </c>
      <c r="V54" s="84">
        <f t="shared" si="6"/>
        <v>18738.360000000022</v>
      </c>
    </row>
  </sheetData>
  <mergeCells count="12">
    <mergeCell ref="U2:V2"/>
    <mergeCell ref="A18:B18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9146-A1A2-4798-B2EB-45934A2D0057}">
  <dimension ref="A1:V46"/>
  <sheetViews>
    <sheetView rightToLeft="1" workbookViewId="0">
      <selection activeCell="F19" sqref="F19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49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4</v>
      </c>
      <c r="C1" s="3">
        <v>2024</v>
      </c>
      <c r="D1" s="234" t="s">
        <v>0</v>
      </c>
      <c r="E1" s="235"/>
      <c r="F1" s="235"/>
      <c r="G1" s="235"/>
      <c r="H1" s="235"/>
      <c r="I1" s="235"/>
      <c r="J1" s="235"/>
      <c r="K1" s="235"/>
      <c r="L1" s="238"/>
      <c r="M1" s="7"/>
      <c r="N1" s="88"/>
      <c r="O1" s="237" t="s">
        <v>1</v>
      </c>
      <c r="P1" s="235"/>
      <c r="Q1" s="236"/>
      <c r="R1" s="237" t="s">
        <v>2</v>
      </c>
      <c r="S1" s="235"/>
      <c r="T1" s="236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27"/>
      <c r="C2" s="6"/>
      <c r="D2" s="227" t="s">
        <v>5</v>
      </c>
      <c r="E2" s="239"/>
      <c r="F2" s="239"/>
      <c r="G2" s="239"/>
      <c r="H2" s="239" t="s">
        <v>6</v>
      </c>
      <c r="I2" s="239"/>
      <c r="J2" s="239"/>
      <c r="K2" s="239"/>
      <c r="L2" s="240"/>
      <c r="M2" s="7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41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24" t="s">
        <v>10</v>
      </c>
      <c r="E3" s="125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308</v>
      </c>
      <c r="D4" s="124">
        <f>'[1]6'!D54</f>
        <v>7350</v>
      </c>
      <c r="E4" s="124">
        <f>'[1]6'!E54</f>
        <v>41</v>
      </c>
      <c r="F4" s="90">
        <f>'[1]6'!F54</f>
        <v>214.39200000000005</v>
      </c>
      <c r="G4" s="90">
        <f>'[1]6'!G54</f>
        <v>0</v>
      </c>
      <c r="H4" s="90">
        <f>'[1]6'!H54</f>
        <v>22076.479999999912</v>
      </c>
      <c r="I4" s="90">
        <f>'[1]6'!I54</f>
        <v>39230.614999999998</v>
      </c>
      <c r="J4" s="90">
        <f>'[1]6'!J54</f>
        <v>612.14999999999725</v>
      </c>
      <c r="K4" s="90">
        <f>'[1]6'!K54</f>
        <v>1</v>
      </c>
      <c r="L4" s="9">
        <f>'[1]6'!L54</f>
        <v>25934.500000000015</v>
      </c>
      <c r="M4" s="15">
        <f>'[1]6'!M54</f>
        <v>69917</v>
      </c>
      <c r="N4" s="90">
        <f>'[1]6'!N54</f>
        <v>0</v>
      </c>
      <c r="O4" s="13">
        <f>'[1]6'!O54</f>
        <v>8665</v>
      </c>
      <c r="P4" s="90">
        <f>'[1]6'!P54</f>
        <v>200444.55999999982</v>
      </c>
      <c r="Q4" s="90">
        <f>'[1]6'!Q54</f>
        <v>0</v>
      </c>
      <c r="R4" s="13">
        <f>'[1]6'!R54</f>
        <v>775</v>
      </c>
      <c r="S4" s="90">
        <f>'[1]6'!S54</f>
        <v>-36158.009999999995</v>
      </c>
      <c r="T4" s="90">
        <f>'[1]6'!T54</f>
        <v>0</v>
      </c>
      <c r="U4" s="90">
        <f>'[1]6'!U54</f>
        <v>365000</v>
      </c>
      <c r="V4" s="90">
        <f>'[1]6'!V54</f>
        <v>18738.360000000022</v>
      </c>
    </row>
    <row r="5" spans="1:22" x14ac:dyDescent="0.25">
      <c r="A5" s="18"/>
      <c r="B5" s="19" t="s">
        <v>50</v>
      </c>
      <c r="C5" s="6">
        <f>C4+1</f>
        <v>309</v>
      </c>
      <c r="D5" s="126"/>
      <c r="E5" s="127"/>
      <c r="F5" s="22"/>
      <c r="G5" s="22"/>
      <c r="H5" s="23"/>
      <c r="I5" s="23"/>
      <c r="J5" s="23"/>
      <c r="K5" s="23"/>
      <c r="L5" s="24"/>
      <c r="M5" s="23"/>
      <c r="N5" s="25"/>
      <c r="O5" s="26">
        <v>4870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310</v>
      </c>
      <c r="D6" s="126"/>
      <c r="E6" s="127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1158</v>
      </c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311</v>
      </c>
      <c r="D7" s="126"/>
      <c r="E7" s="127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312</v>
      </c>
      <c r="D8" s="126"/>
      <c r="E8" s="127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313</v>
      </c>
      <c r="D9" s="126"/>
      <c r="E9" s="127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314</v>
      </c>
      <c r="D10" s="126"/>
      <c r="E10" s="127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315</v>
      </c>
      <c r="D11" s="126"/>
      <c r="E11" s="127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316</v>
      </c>
      <c r="D12" s="126"/>
      <c r="E12" s="127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317</v>
      </c>
      <c r="D13" s="126"/>
      <c r="E13" s="127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318</v>
      </c>
      <c r="D14" s="126"/>
      <c r="E14" s="127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319</v>
      </c>
      <c r="D15" s="128"/>
      <c r="E15" s="129"/>
      <c r="F15" s="33"/>
      <c r="G15" s="33"/>
      <c r="H15" s="34"/>
      <c r="I15" s="34"/>
      <c r="J15" s="34"/>
      <c r="K15" s="34"/>
      <c r="L15" s="35"/>
      <c r="M15" s="34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229"/>
      <c r="B16" s="227"/>
      <c r="C16" s="6"/>
      <c r="D16" s="130">
        <f t="shared" ref="D16:V16" si="1">SUM(D4:D15)</f>
        <v>7350</v>
      </c>
      <c r="E16" s="131">
        <f t="shared" si="1"/>
        <v>41</v>
      </c>
      <c r="F16" s="42">
        <f t="shared" si="1"/>
        <v>214.39200000000005</v>
      </c>
      <c r="G16" s="42">
        <f t="shared" si="1"/>
        <v>0</v>
      </c>
      <c r="H16" s="42">
        <f t="shared" si="1"/>
        <v>22076.479999999912</v>
      </c>
      <c r="I16" s="42">
        <f t="shared" si="1"/>
        <v>39230.614999999998</v>
      </c>
      <c r="J16" s="42">
        <f t="shared" si="1"/>
        <v>612.14999999999725</v>
      </c>
      <c r="K16" s="42">
        <f t="shared" si="1"/>
        <v>1</v>
      </c>
      <c r="L16" s="43">
        <f t="shared" si="1"/>
        <v>25934.500000000015</v>
      </c>
      <c r="M16" s="44">
        <f t="shared" si="1"/>
        <v>69917</v>
      </c>
      <c r="N16" s="45">
        <f t="shared" si="1"/>
        <v>0</v>
      </c>
      <c r="O16" s="41">
        <f t="shared" si="1"/>
        <v>13535</v>
      </c>
      <c r="P16" s="42">
        <f t="shared" si="1"/>
        <v>200444.55999999982</v>
      </c>
      <c r="Q16" s="42">
        <f t="shared" si="1"/>
        <v>0</v>
      </c>
      <c r="R16" s="41">
        <f t="shared" si="1"/>
        <v>1933</v>
      </c>
      <c r="S16" s="42">
        <f t="shared" si="1"/>
        <v>-36158.009999999995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151</v>
      </c>
      <c r="D17" s="132"/>
      <c r="E17" s="133"/>
      <c r="F17" s="50"/>
      <c r="G17" s="50"/>
      <c r="H17" s="50"/>
      <c r="I17" s="50"/>
      <c r="J17" s="50"/>
      <c r="K17" s="50"/>
      <c r="L17" s="51"/>
      <c r="M17" s="50"/>
      <c r="N17" s="52"/>
      <c r="O17" s="134"/>
      <c r="P17" s="50"/>
      <c r="Q17" s="54"/>
      <c r="R17" s="53"/>
      <c r="S17" s="50"/>
      <c r="T17" s="54"/>
      <c r="U17" s="55"/>
      <c r="V17" s="54"/>
    </row>
    <row r="18" spans="1:22" x14ac:dyDescent="0.25">
      <c r="A18" s="18" t="s">
        <v>91</v>
      </c>
      <c r="B18" s="19" t="s">
        <v>40</v>
      </c>
      <c r="C18" s="47">
        <f>C17+1</f>
        <v>152</v>
      </c>
      <c r="D18" s="20"/>
      <c r="E18" s="21">
        <v>5440</v>
      </c>
      <c r="F18" s="21"/>
      <c r="G18" s="21"/>
      <c r="H18" s="135"/>
      <c r="I18" s="135"/>
      <c r="J18" s="135"/>
      <c r="K18" s="135"/>
      <c r="L18" s="136"/>
      <c r="M18" s="135"/>
      <c r="N18" s="137"/>
      <c r="O18" s="26">
        <v>-4665</v>
      </c>
      <c r="P18" s="135"/>
      <c r="Q18" s="138"/>
      <c r="R18" s="26">
        <v>-775</v>
      </c>
      <c r="S18" s="135"/>
      <c r="T18" s="138"/>
      <c r="U18" s="139"/>
      <c r="V18" s="138"/>
    </row>
    <row r="19" spans="1:22" x14ac:dyDescent="0.25">
      <c r="A19" s="18" t="s">
        <v>108</v>
      </c>
      <c r="B19" s="19" t="s">
        <v>40</v>
      </c>
      <c r="C19" s="47">
        <f t="shared" ref="C19:C27" si="2">C18+1</f>
        <v>153</v>
      </c>
      <c r="D19" s="20"/>
      <c r="E19" s="21">
        <v>1080</v>
      </c>
      <c r="F19" s="21"/>
      <c r="G19" s="21"/>
      <c r="H19" s="135"/>
      <c r="I19" s="135"/>
      <c r="J19" s="135"/>
      <c r="K19" s="135"/>
      <c r="L19" s="136"/>
      <c r="M19" s="135"/>
      <c r="N19" s="137"/>
      <c r="O19" s="26">
        <v>-1080</v>
      </c>
      <c r="P19" s="135"/>
      <c r="Q19" s="138"/>
      <c r="R19" s="26"/>
      <c r="S19" s="135"/>
      <c r="T19" s="138"/>
      <c r="U19" s="139"/>
      <c r="V19" s="138"/>
    </row>
    <row r="20" spans="1:22" x14ac:dyDescent="0.25">
      <c r="A20" s="18"/>
      <c r="B20" s="19"/>
      <c r="C20" s="47">
        <f t="shared" si="2"/>
        <v>154</v>
      </c>
      <c r="D20" s="20"/>
      <c r="E20" s="21"/>
      <c r="F20" s="21"/>
      <c r="G20" s="21"/>
      <c r="H20" s="135"/>
      <c r="I20" s="135"/>
      <c r="J20" s="135"/>
      <c r="K20" s="135"/>
      <c r="L20" s="136"/>
      <c r="M20" s="135"/>
      <c r="N20" s="137"/>
      <c r="O20" s="26"/>
      <c r="P20" s="135"/>
      <c r="Q20" s="138"/>
      <c r="R20" s="26"/>
      <c r="S20" s="135"/>
      <c r="T20" s="138"/>
      <c r="U20" s="139"/>
      <c r="V20" s="138"/>
    </row>
    <row r="21" spans="1:22" x14ac:dyDescent="0.25">
      <c r="A21" s="18"/>
      <c r="B21" s="19"/>
      <c r="C21" s="47">
        <f t="shared" si="2"/>
        <v>155</v>
      </c>
      <c r="D21" s="20"/>
      <c r="E21" s="21"/>
      <c r="F21" s="21"/>
      <c r="G21" s="21"/>
      <c r="H21" s="135"/>
      <c r="I21" s="135"/>
      <c r="J21" s="135"/>
      <c r="K21" s="135"/>
      <c r="L21" s="136"/>
      <c r="M21" s="135"/>
      <c r="N21" s="137"/>
      <c r="O21" s="26"/>
      <c r="P21" s="135"/>
      <c r="Q21" s="138"/>
      <c r="R21" s="26"/>
      <c r="S21" s="135"/>
      <c r="T21" s="138"/>
      <c r="U21" s="139"/>
      <c r="V21" s="138"/>
    </row>
    <row r="22" spans="1:22" x14ac:dyDescent="0.25">
      <c r="A22" s="18"/>
      <c r="B22" s="19"/>
      <c r="C22" s="47">
        <f t="shared" si="2"/>
        <v>156</v>
      </c>
      <c r="D22" s="20"/>
      <c r="E22" s="21"/>
      <c r="F22" s="21"/>
      <c r="G22" s="21"/>
      <c r="H22" s="135"/>
      <c r="I22" s="135"/>
      <c r="J22" s="135"/>
      <c r="K22" s="135"/>
      <c r="L22" s="136"/>
      <c r="M22" s="135"/>
      <c r="N22" s="137"/>
      <c r="O22" s="26"/>
      <c r="P22" s="135"/>
      <c r="Q22" s="138"/>
      <c r="R22" s="26"/>
      <c r="S22" s="135"/>
      <c r="T22" s="138"/>
      <c r="U22" s="139"/>
      <c r="V22" s="138"/>
    </row>
    <row r="23" spans="1:22" x14ac:dyDescent="0.25">
      <c r="A23" s="18"/>
      <c r="B23" s="19"/>
      <c r="C23" s="47">
        <f t="shared" si="2"/>
        <v>157</v>
      </c>
      <c r="D23" s="20"/>
      <c r="E23" s="21"/>
      <c r="F23" s="21"/>
      <c r="G23" s="21"/>
      <c r="H23" s="135"/>
      <c r="I23" s="135"/>
      <c r="J23" s="135"/>
      <c r="K23" s="135"/>
      <c r="L23" s="136"/>
      <c r="M23" s="135"/>
      <c r="N23" s="137"/>
      <c r="O23" s="26"/>
      <c r="P23" s="135"/>
      <c r="Q23" s="138"/>
      <c r="R23" s="26"/>
      <c r="S23" s="135"/>
      <c r="T23" s="138"/>
      <c r="U23" s="139"/>
      <c r="V23" s="138"/>
    </row>
    <row r="24" spans="1:22" x14ac:dyDescent="0.25">
      <c r="A24" s="18"/>
      <c r="B24" s="19"/>
      <c r="C24" s="47">
        <f t="shared" si="2"/>
        <v>158</v>
      </c>
      <c r="D24" s="20"/>
      <c r="E24" s="21"/>
      <c r="F24" s="21"/>
      <c r="G24" s="21"/>
      <c r="H24" s="135"/>
      <c r="I24" s="135"/>
      <c r="J24" s="135"/>
      <c r="K24" s="135"/>
      <c r="L24" s="136"/>
      <c r="M24" s="135"/>
      <c r="N24" s="137"/>
      <c r="O24" s="26"/>
      <c r="P24" s="135"/>
      <c r="Q24" s="138"/>
      <c r="R24" s="26"/>
      <c r="S24" s="135"/>
      <c r="T24" s="138"/>
      <c r="U24" s="139"/>
      <c r="V24" s="138"/>
    </row>
    <row r="25" spans="1:22" x14ac:dyDescent="0.25">
      <c r="A25" s="18"/>
      <c r="B25" s="19"/>
      <c r="C25" s="47">
        <f t="shared" si="2"/>
        <v>159</v>
      </c>
      <c r="D25" s="20"/>
      <c r="E25" s="21"/>
      <c r="F25" s="21"/>
      <c r="G25" s="21"/>
      <c r="H25" s="135"/>
      <c r="I25" s="135"/>
      <c r="J25" s="135"/>
      <c r="K25" s="135"/>
      <c r="L25" s="136"/>
      <c r="M25" s="135"/>
      <c r="N25" s="137"/>
      <c r="O25" s="26"/>
      <c r="P25" s="135"/>
      <c r="Q25" s="138"/>
      <c r="R25" s="26"/>
      <c r="S25" s="135"/>
      <c r="T25" s="138"/>
      <c r="U25" s="139"/>
      <c r="V25" s="138"/>
    </row>
    <row r="26" spans="1:22" x14ac:dyDescent="0.25">
      <c r="A26" s="18"/>
      <c r="B26" s="19"/>
      <c r="C26" s="47">
        <f t="shared" si="2"/>
        <v>160</v>
      </c>
      <c r="D26" s="20"/>
      <c r="E26" s="21"/>
      <c r="F26" s="21"/>
      <c r="G26" s="21"/>
      <c r="H26" s="135"/>
      <c r="I26" s="135"/>
      <c r="J26" s="135"/>
      <c r="K26" s="135"/>
      <c r="L26" s="136"/>
      <c r="M26" s="135"/>
      <c r="N26" s="137"/>
      <c r="O26" s="26"/>
      <c r="P26" s="135"/>
      <c r="Q26" s="138"/>
      <c r="R26" s="26"/>
      <c r="S26" s="135"/>
      <c r="T26" s="138"/>
      <c r="U26" s="139"/>
      <c r="V26" s="138"/>
    </row>
    <row r="27" spans="1:22" ht="15.75" thickBot="1" x14ac:dyDescent="0.3">
      <c r="A27" s="107"/>
      <c r="B27" s="108"/>
      <c r="C27" s="47">
        <f t="shared" si="2"/>
        <v>161</v>
      </c>
      <c r="D27" s="31"/>
      <c r="E27" s="32"/>
      <c r="F27" s="32"/>
      <c r="G27" s="32"/>
      <c r="H27" s="140"/>
      <c r="I27" s="140"/>
      <c r="J27" s="140"/>
      <c r="K27" s="140"/>
      <c r="L27" s="141"/>
      <c r="M27" s="140"/>
      <c r="N27" s="142"/>
      <c r="O27" s="37"/>
      <c r="P27" s="140"/>
      <c r="Q27" s="143"/>
      <c r="R27" s="37"/>
      <c r="S27" s="140"/>
      <c r="T27" s="143"/>
      <c r="U27" s="144"/>
      <c r="V27" s="143"/>
    </row>
    <row r="28" spans="1:22" ht="15.75" thickBot="1" x14ac:dyDescent="0.3">
      <c r="A28" s="230"/>
      <c r="B28" s="231"/>
      <c r="C28" s="58"/>
      <c r="D28" s="145">
        <f>SUM(D17:D27)</f>
        <v>0</v>
      </c>
      <c r="E28" s="145">
        <f t="shared" ref="E28:V28" si="3">SUM(E17:E27)</f>
        <v>6520</v>
      </c>
      <c r="F28" s="60">
        <f t="shared" si="3"/>
        <v>0</v>
      </c>
      <c r="G28" s="60">
        <f t="shared" si="3"/>
        <v>0</v>
      </c>
      <c r="H28" s="60">
        <f t="shared" si="3"/>
        <v>0</v>
      </c>
      <c r="I28" s="60">
        <f t="shared" si="3"/>
        <v>0</v>
      </c>
      <c r="J28" s="60">
        <f t="shared" si="3"/>
        <v>0</v>
      </c>
      <c r="K28" s="60">
        <f t="shared" si="3"/>
        <v>0</v>
      </c>
      <c r="L28" s="61">
        <f t="shared" si="3"/>
        <v>0</v>
      </c>
      <c r="M28" s="62">
        <f>SUM(M18:M27)</f>
        <v>0</v>
      </c>
      <c r="N28" s="60">
        <f t="shared" si="3"/>
        <v>0</v>
      </c>
      <c r="O28" s="59">
        <f t="shared" si="3"/>
        <v>-5745</v>
      </c>
      <c r="P28" s="60">
        <f t="shared" si="3"/>
        <v>0</v>
      </c>
      <c r="Q28" s="60">
        <f t="shared" si="3"/>
        <v>0</v>
      </c>
      <c r="R28" s="59">
        <f t="shared" si="3"/>
        <v>-775</v>
      </c>
      <c r="S28" s="60">
        <f t="shared" si="3"/>
        <v>0</v>
      </c>
      <c r="T28" s="60">
        <f t="shared" si="3"/>
        <v>0</v>
      </c>
      <c r="U28" s="60">
        <f t="shared" si="3"/>
        <v>0</v>
      </c>
      <c r="V28" s="60">
        <f t="shared" si="3"/>
        <v>0</v>
      </c>
    </row>
    <row r="29" spans="1:22" x14ac:dyDescent="0.25">
      <c r="A29" s="232" t="s">
        <v>41</v>
      </c>
      <c r="B29" s="233"/>
      <c r="C29" s="63">
        <v>358</v>
      </c>
      <c r="D29" s="146"/>
      <c r="E29" s="147"/>
      <c r="F29" s="66"/>
      <c r="G29" s="66"/>
      <c r="H29" s="66"/>
      <c r="I29" s="66"/>
      <c r="J29" s="66"/>
      <c r="K29" s="66"/>
      <c r="L29" s="67"/>
      <c r="M29" s="66"/>
      <c r="N29" s="68"/>
      <c r="O29" s="69"/>
      <c r="P29" s="66"/>
      <c r="Q29" s="70"/>
      <c r="R29" s="69"/>
      <c r="S29" s="66"/>
      <c r="T29" s="70"/>
      <c r="U29" s="71"/>
      <c r="V29" s="70"/>
    </row>
    <row r="30" spans="1:22" x14ac:dyDescent="0.25">
      <c r="A30" s="29" t="s">
        <v>85</v>
      </c>
      <c r="B30" s="72" t="s">
        <v>57</v>
      </c>
      <c r="C30" s="73">
        <f>C29+1</f>
        <v>359</v>
      </c>
      <c r="D30" s="126"/>
      <c r="E30" s="127"/>
      <c r="F30" s="22"/>
      <c r="G30" s="22"/>
      <c r="H30" s="23"/>
      <c r="I30" s="23"/>
      <c r="J30" s="23"/>
      <c r="K30" s="23"/>
      <c r="L30" s="24"/>
      <c r="M30" s="23"/>
      <c r="N30" s="25"/>
      <c r="O30" s="26">
        <v>190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29" t="s">
        <v>85</v>
      </c>
      <c r="B31" s="72" t="s">
        <v>58</v>
      </c>
      <c r="C31" s="73">
        <f t="shared" ref="C31:C44" si="4">C30+1</f>
        <v>360</v>
      </c>
      <c r="D31" s="126"/>
      <c r="E31" s="127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100</v>
      </c>
      <c r="S31" s="23"/>
      <c r="T31" s="27"/>
      <c r="U31" s="28"/>
      <c r="V31" s="27"/>
    </row>
    <row r="32" spans="1:22" x14ac:dyDescent="0.25">
      <c r="A32" s="29" t="s">
        <v>109</v>
      </c>
      <c r="B32" s="72" t="s">
        <v>110</v>
      </c>
      <c r="C32" s="73">
        <f t="shared" si="4"/>
        <v>361</v>
      </c>
      <c r="D32" s="126">
        <v>100</v>
      </c>
      <c r="E32" s="127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4"/>
        <v>362</v>
      </c>
      <c r="D33" s="126"/>
      <c r="E33" s="127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4"/>
        <v>363</v>
      </c>
      <c r="D34" s="126"/>
      <c r="E34" s="127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3">
        <f t="shared" si="4"/>
        <v>364</v>
      </c>
      <c r="D35" s="126"/>
      <c r="E35" s="127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3">
        <f t="shared" si="4"/>
        <v>365</v>
      </c>
      <c r="D36" s="126"/>
      <c r="E36" s="127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366</v>
      </c>
      <c r="D37" s="126"/>
      <c r="E37" s="127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367</v>
      </c>
      <c r="D38" s="126"/>
      <c r="E38" s="127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368</v>
      </c>
      <c r="D39" s="126"/>
      <c r="E39" s="127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369</v>
      </c>
      <c r="D40" s="126"/>
      <c r="E40" s="127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370</v>
      </c>
      <c r="D41" s="126"/>
      <c r="E41" s="127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371</v>
      </c>
      <c r="D42" s="126"/>
      <c r="E42" s="127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372</v>
      </c>
      <c r="D43" s="126"/>
      <c r="E43" s="127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373</v>
      </c>
      <c r="D44" s="126"/>
      <c r="E44" s="127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74"/>
      <c r="B45" s="75"/>
      <c r="C45" s="73"/>
      <c r="D45" s="148">
        <f t="shared" ref="D45:L45" si="5">SUM(D29:D44)</f>
        <v>100</v>
      </c>
      <c r="E45" s="148">
        <f t="shared" si="5"/>
        <v>0</v>
      </c>
      <c r="F45" s="77">
        <f t="shared" si="5"/>
        <v>0</v>
      </c>
      <c r="G45" s="77">
        <f t="shared" si="5"/>
        <v>0</v>
      </c>
      <c r="H45" s="77">
        <f t="shared" si="5"/>
        <v>0</v>
      </c>
      <c r="I45" s="77">
        <f t="shared" si="5"/>
        <v>0</v>
      </c>
      <c r="J45" s="77">
        <f t="shared" si="5"/>
        <v>0</v>
      </c>
      <c r="K45" s="77">
        <f t="shared" si="5"/>
        <v>0</v>
      </c>
      <c r="L45" s="78">
        <f t="shared" si="5"/>
        <v>0</v>
      </c>
      <c r="M45" s="79">
        <f>SUM(M30:M44)</f>
        <v>0</v>
      </c>
      <c r="N45" s="77">
        <f t="shared" ref="N45:V45" si="6">SUM(N29:N44)</f>
        <v>0</v>
      </c>
      <c r="O45" s="76">
        <f t="shared" si="6"/>
        <v>190</v>
      </c>
      <c r="P45" s="77">
        <f t="shared" si="6"/>
        <v>0</v>
      </c>
      <c r="Q45" s="77">
        <f t="shared" si="6"/>
        <v>0</v>
      </c>
      <c r="R45" s="76">
        <f t="shared" si="6"/>
        <v>100</v>
      </c>
      <c r="S45" s="77">
        <f t="shared" si="6"/>
        <v>0</v>
      </c>
      <c r="T45" s="77">
        <f t="shared" si="6"/>
        <v>0</v>
      </c>
      <c r="U45" s="77">
        <f t="shared" si="6"/>
        <v>0</v>
      </c>
      <c r="V45" s="77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23540.959999999999</v>
      </c>
      <c r="C46" s="82" t="s">
        <v>49</v>
      </c>
      <c r="D46" s="83">
        <f t="shared" ref="D46:V46" si="7">D16+D28-D45</f>
        <v>7250</v>
      </c>
      <c r="E46" s="83">
        <f t="shared" si="7"/>
        <v>6561</v>
      </c>
      <c r="F46" s="84">
        <f t="shared" si="7"/>
        <v>214.39200000000005</v>
      </c>
      <c r="G46" s="84">
        <f t="shared" si="7"/>
        <v>0</v>
      </c>
      <c r="H46" s="84">
        <f t="shared" si="7"/>
        <v>22076.479999999912</v>
      </c>
      <c r="I46" s="84">
        <f t="shared" si="7"/>
        <v>39230.614999999998</v>
      </c>
      <c r="J46" s="84">
        <f t="shared" si="7"/>
        <v>612.14999999999725</v>
      </c>
      <c r="K46" s="84">
        <f t="shared" si="7"/>
        <v>1</v>
      </c>
      <c r="L46" s="85">
        <f t="shared" si="7"/>
        <v>25934.500000000015</v>
      </c>
      <c r="M46" s="15">
        <f t="shared" si="7"/>
        <v>69917</v>
      </c>
      <c r="N46" s="84">
        <f t="shared" si="7"/>
        <v>0</v>
      </c>
      <c r="O46" s="83">
        <f t="shared" si="7"/>
        <v>7600</v>
      </c>
      <c r="P46" s="84">
        <f t="shared" si="7"/>
        <v>200444.55999999982</v>
      </c>
      <c r="Q46" s="84">
        <f t="shared" si="7"/>
        <v>0</v>
      </c>
      <c r="R46" s="83">
        <f t="shared" si="7"/>
        <v>1058</v>
      </c>
      <c r="S46" s="84">
        <f t="shared" si="7"/>
        <v>-36158.009999999995</v>
      </c>
      <c r="T46" s="84">
        <f t="shared" si="7"/>
        <v>0</v>
      </c>
      <c r="U46" s="84">
        <f t="shared" si="7"/>
        <v>365000</v>
      </c>
      <c r="V46" s="84">
        <f t="shared" si="7"/>
        <v>18738.360000000022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F115-5B72-4F8D-BDF3-40440A29F0C4}">
  <dimension ref="A1:V53"/>
  <sheetViews>
    <sheetView rightToLeft="1" workbookViewId="0">
      <selection activeCell="G18" sqref="G18"/>
    </sheetView>
  </sheetViews>
  <sheetFormatPr defaultRowHeight="15" x14ac:dyDescent="0.25"/>
  <cols>
    <col min="1" max="1" width="26.28515625" customWidth="1"/>
    <col min="2" max="2" width="29.4257812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8</v>
      </c>
      <c r="B1" s="2">
        <f>'[1]1'!B1</f>
        <v>4</v>
      </c>
      <c r="C1" s="3"/>
      <c r="D1" s="234" t="s">
        <v>0</v>
      </c>
      <c r="E1" s="235"/>
      <c r="F1" s="235"/>
      <c r="G1" s="235"/>
      <c r="H1" s="235"/>
      <c r="I1" s="235"/>
      <c r="J1" s="235"/>
      <c r="K1" s="235"/>
      <c r="L1" s="238"/>
      <c r="M1" s="7"/>
      <c r="N1" s="88"/>
      <c r="O1" s="237" t="s">
        <v>1</v>
      </c>
      <c r="P1" s="235"/>
      <c r="Q1" s="236"/>
      <c r="R1" s="237" t="s">
        <v>2</v>
      </c>
      <c r="S1" s="235"/>
      <c r="T1" s="236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27"/>
      <c r="C2" s="6"/>
      <c r="D2" s="227" t="s">
        <v>5</v>
      </c>
      <c r="E2" s="239"/>
      <c r="F2" s="239"/>
      <c r="G2" s="239"/>
      <c r="H2" s="239" t="s">
        <v>6</v>
      </c>
      <c r="I2" s="239"/>
      <c r="J2" s="239"/>
      <c r="K2" s="239"/>
      <c r="L2" s="240"/>
      <c r="M2" s="7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41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310</v>
      </c>
      <c r="D4" s="13">
        <f>'[1]7'!D46</f>
        <v>7250</v>
      </c>
      <c r="E4" s="13">
        <f>'[1]7'!E46</f>
        <v>6561</v>
      </c>
      <c r="F4" s="90">
        <f>'[1]7'!F46</f>
        <v>214.39200000000005</v>
      </c>
      <c r="G4" s="90">
        <f>'[1]7'!G46</f>
        <v>0</v>
      </c>
      <c r="H4" s="90">
        <f>'[1]7'!H46</f>
        <v>22076.479999999912</v>
      </c>
      <c r="I4" s="90">
        <f>'[1]7'!I46</f>
        <v>39230.614999999998</v>
      </c>
      <c r="J4" s="90">
        <f>'[1]7'!J46</f>
        <v>612.14999999999725</v>
      </c>
      <c r="K4" s="90">
        <f>'[1]7'!K46</f>
        <v>1</v>
      </c>
      <c r="L4" s="9">
        <f>'[1]7'!L46</f>
        <v>25934.500000000015</v>
      </c>
      <c r="M4" s="15">
        <f>'[1]7'!M46</f>
        <v>69917</v>
      </c>
      <c r="N4" s="90">
        <f>'[1]7'!N46</f>
        <v>0</v>
      </c>
      <c r="O4" s="13">
        <f>'[1]7'!O46</f>
        <v>7600</v>
      </c>
      <c r="P4" s="90">
        <f>'[1]7'!P46</f>
        <v>200444.55999999982</v>
      </c>
      <c r="Q4" s="90">
        <f>'[1]7'!Q46</f>
        <v>0</v>
      </c>
      <c r="R4" s="13">
        <f>'[1]7'!R46</f>
        <v>1058</v>
      </c>
      <c r="S4" s="90">
        <f>'[1]7'!S46</f>
        <v>-36158.009999999995</v>
      </c>
      <c r="T4" s="90">
        <f>'[1]7'!T46</f>
        <v>0</v>
      </c>
      <c r="U4" s="90">
        <f>'[1]7'!U46</f>
        <v>365000</v>
      </c>
      <c r="V4" s="90">
        <f>'[1]7'!V46</f>
        <v>18738.360000000022</v>
      </c>
    </row>
    <row r="5" spans="1:22" x14ac:dyDescent="0.25">
      <c r="A5" s="18"/>
      <c r="B5" s="19" t="s">
        <v>50</v>
      </c>
      <c r="C5" s="6">
        <f>C4+1</f>
        <v>311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4560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9" si="0">C5+1</f>
        <v>312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960</v>
      </c>
      <c r="S6" s="23"/>
      <c r="T6" s="27"/>
      <c r="U6" s="28"/>
      <c r="V6" s="27"/>
    </row>
    <row r="7" spans="1:22" x14ac:dyDescent="0.25">
      <c r="A7" s="18" t="s">
        <v>88</v>
      </c>
      <c r="B7" s="19" t="s">
        <v>111</v>
      </c>
      <c r="C7" s="6" t="s">
        <v>112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5830</v>
      </c>
      <c r="S7" s="23"/>
      <c r="T7" s="27"/>
      <c r="U7" s="28"/>
      <c r="V7" s="27"/>
    </row>
    <row r="8" spans="1:22" x14ac:dyDescent="0.25">
      <c r="A8" s="18"/>
      <c r="B8" s="19"/>
      <c r="C8" s="6">
        <f>C6+1</f>
        <v>313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 t="shared" si="0"/>
        <v>314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315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316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322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 t="s">
        <v>50</v>
      </c>
      <c r="C18" s="6">
        <f t="shared" si="0"/>
        <v>323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ht="15.75" thickBot="1" x14ac:dyDescent="0.3">
      <c r="A19" s="18"/>
      <c r="B19" s="19" t="s">
        <v>51</v>
      </c>
      <c r="C19" s="6">
        <f t="shared" si="0"/>
        <v>324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8"/>
      <c r="R19" s="37"/>
      <c r="S19" s="34"/>
      <c r="T19" s="38"/>
      <c r="U19" s="39"/>
      <c r="V19" s="38"/>
    </row>
    <row r="20" spans="1:22" ht="15.75" thickBot="1" x14ac:dyDescent="0.3">
      <c r="A20" s="229"/>
      <c r="B20" s="227"/>
      <c r="C20" s="6"/>
      <c r="D20" s="40">
        <f t="shared" ref="D20:V20" si="1">SUM(D4:D19)</f>
        <v>7250</v>
      </c>
      <c r="E20" s="41">
        <f t="shared" si="1"/>
        <v>6561</v>
      </c>
      <c r="F20" s="42">
        <f t="shared" si="1"/>
        <v>214.39200000000005</v>
      </c>
      <c r="G20" s="42">
        <f t="shared" si="1"/>
        <v>0</v>
      </c>
      <c r="H20" s="42">
        <f t="shared" si="1"/>
        <v>22076.479999999912</v>
      </c>
      <c r="I20" s="42">
        <f t="shared" si="1"/>
        <v>39230.614999999998</v>
      </c>
      <c r="J20" s="42">
        <f t="shared" si="1"/>
        <v>612.14999999999725</v>
      </c>
      <c r="K20" s="42">
        <f t="shared" si="1"/>
        <v>1</v>
      </c>
      <c r="L20" s="43">
        <f t="shared" si="1"/>
        <v>25934.500000000015</v>
      </c>
      <c r="M20" s="44">
        <f>SUM(M4:M19)</f>
        <v>69917</v>
      </c>
      <c r="N20" s="45">
        <f t="shared" si="1"/>
        <v>0</v>
      </c>
      <c r="O20" s="41">
        <f t="shared" si="1"/>
        <v>12160</v>
      </c>
      <c r="P20" s="42">
        <f t="shared" si="1"/>
        <v>200444.55999999982</v>
      </c>
      <c r="Q20" s="42">
        <f t="shared" si="1"/>
        <v>0</v>
      </c>
      <c r="R20" s="41">
        <f t="shared" si="1"/>
        <v>7848</v>
      </c>
      <c r="S20" s="42">
        <f t="shared" si="1"/>
        <v>-36158.009999999995</v>
      </c>
      <c r="T20" s="42">
        <f t="shared" si="1"/>
        <v>0</v>
      </c>
      <c r="U20" s="42">
        <f t="shared" si="1"/>
        <v>365000</v>
      </c>
      <c r="V20" s="42">
        <f t="shared" si="1"/>
        <v>18738.360000000022</v>
      </c>
    </row>
    <row r="21" spans="1:22" x14ac:dyDescent="0.25">
      <c r="A21" s="46" t="s">
        <v>36</v>
      </c>
      <c r="B21" s="46" t="s">
        <v>37</v>
      </c>
      <c r="C21" s="47">
        <v>153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55"/>
      <c r="V21" s="54"/>
    </row>
    <row r="22" spans="1:22" x14ac:dyDescent="0.25">
      <c r="A22" s="18" t="s">
        <v>91</v>
      </c>
      <c r="B22" s="19" t="s">
        <v>40</v>
      </c>
      <c r="C22" s="47">
        <f>C21+1</f>
        <v>154</v>
      </c>
      <c r="D22" s="20"/>
      <c r="E22" s="21">
        <v>5058</v>
      </c>
      <c r="F22" s="22"/>
      <c r="G22" s="22"/>
      <c r="H22" s="23"/>
      <c r="I22" s="23"/>
      <c r="J22" s="23"/>
      <c r="K22" s="23"/>
      <c r="L22" s="24"/>
      <c r="M22" s="23"/>
      <c r="N22" s="25"/>
      <c r="O22" s="26">
        <v>-4000</v>
      </c>
      <c r="P22" s="23"/>
      <c r="Q22" s="27"/>
      <c r="R22" s="26">
        <v>-1058</v>
      </c>
      <c r="S22" s="23"/>
      <c r="T22" s="27"/>
      <c r="U22" s="28"/>
      <c r="V22" s="27"/>
    </row>
    <row r="23" spans="1:22" x14ac:dyDescent="0.25">
      <c r="A23" s="18"/>
      <c r="B23" s="19"/>
      <c r="C23" s="47">
        <f t="shared" ref="C23:C29" si="2">C22+1</f>
        <v>155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156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161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230"/>
      <c r="B30" s="231"/>
      <c r="C30" s="58"/>
      <c r="D30" s="59">
        <f t="shared" ref="D30:V30" si="3">SUM(D21:D29)</f>
        <v>0</v>
      </c>
      <c r="E30" s="59">
        <f t="shared" si="3"/>
        <v>5058</v>
      </c>
      <c r="F30" s="60">
        <f t="shared" si="3"/>
        <v>0</v>
      </c>
      <c r="G30" s="60">
        <f t="shared" si="3"/>
        <v>0</v>
      </c>
      <c r="H30" s="60">
        <f t="shared" si="3"/>
        <v>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SUM(M22:M29)</f>
        <v>0</v>
      </c>
      <c r="N30" s="60">
        <f t="shared" si="3"/>
        <v>0</v>
      </c>
      <c r="O30" s="59">
        <f t="shared" si="3"/>
        <v>-4000</v>
      </c>
      <c r="P30" s="60">
        <f t="shared" si="3"/>
        <v>0</v>
      </c>
      <c r="Q30" s="60">
        <f t="shared" si="3"/>
        <v>0</v>
      </c>
      <c r="R30" s="59">
        <f t="shared" si="3"/>
        <v>-1058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232" t="s">
        <v>41</v>
      </c>
      <c r="B31" s="233"/>
      <c r="C31" s="63">
        <v>361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113</v>
      </c>
      <c r="B32" s="72" t="s">
        <v>114</v>
      </c>
      <c r="C32" s="73">
        <f>C31+1</f>
        <v>362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>
        <v>200000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63</v>
      </c>
      <c r="B33" s="72" t="s">
        <v>115</v>
      </c>
      <c r="C33" s="73">
        <f t="shared" ref="C33:C51" si="4">C32+1</f>
        <v>363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14565</v>
      </c>
      <c r="Q33" s="27"/>
      <c r="R33" s="26"/>
      <c r="S33" s="23"/>
      <c r="T33" s="27"/>
      <c r="U33" s="28"/>
      <c r="V33" s="27"/>
    </row>
    <row r="34" spans="1:22" x14ac:dyDescent="0.25">
      <c r="A34" s="18" t="s">
        <v>116</v>
      </c>
      <c r="B34" s="72" t="s">
        <v>117</v>
      </c>
      <c r="C34" s="73">
        <f t="shared" si="4"/>
        <v>364</v>
      </c>
      <c r="D34" s="20"/>
      <c r="E34" s="21"/>
      <c r="F34" s="22"/>
      <c r="G34" s="22"/>
      <c r="H34" s="23">
        <v>11500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56</v>
      </c>
      <c r="B35" s="72" t="s">
        <v>57</v>
      </c>
      <c r="C35" s="73">
        <f t="shared" si="4"/>
        <v>365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>
        <v>120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si="4"/>
        <v>366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>
        <v>30</v>
      </c>
      <c r="S36" s="23"/>
      <c r="T36" s="27"/>
      <c r="U36" s="28"/>
      <c r="V36" s="27"/>
    </row>
    <row r="37" spans="1:22" x14ac:dyDescent="0.25">
      <c r="A37" s="18" t="s">
        <v>118</v>
      </c>
      <c r="B37" s="72" t="s">
        <v>102</v>
      </c>
      <c r="C37" s="73">
        <f t="shared" si="4"/>
        <v>367</v>
      </c>
      <c r="D37" s="20">
        <v>500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119</v>
      </c>
      <c r="B38" s="72" t="s">
        <v>120</v>
      </c>
      <c r="C38" s="73">
        <f t="shared" si="4"/>
        <v>368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9" t="s">
        <v>121</v>
      </c>
      <c r="B39" s="72" t="s">
        <v>120</v>
      </c>
      <c r="C39" s="73">
        <f t="shared" si="4"/>
        <v>369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9" t="s">
        <v>122</v>
      </c>
      <c r="B40" s="72" t="s">
        <v>120</v>
      </c>
      <c r="C40" s="73">
        <f t="shared" si="4"/>
        <v>370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9" t="s">
        <v>123</v>
      </c>
      <c r="B41" s="19" t="s">
        <v>124</v>
      </c>
      <c r="C41" s="73">
        <f t="shared" si="4"/>
        <v>371</v>
      </c>
      <c r="D41" s="20">
        <v>740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125</v>
      </c>
      <c r="B42" s="72" t="s">
        <v>126</v>
      </c>
      <c r="C42" s="73">
        <f t="shared" si="4"/>
        <v>372</v>
      </c>
      <c r="D42" s="20"/>
      <c r="E42" s="21"/>
      <c r="F42" s="22"/>
      <c r="G42" s="22"/>
      <c r="H42" s="23">
        <v>278.39999999999998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127</v>
      </c>
      <c r="B43" s="72" t="s">
        <v>128</v>
      </c>
      <c r="C43" s="73">
        <f t="shared" si="4"/>
        <v>373</v>
      </c>
      <c r="D43" s="20"/>
      <c r="E43" s="21"/>
      <c r="F43" s="22"/>
      <c r="G43" s="22"/>
      <c r="H43" s="23">
        <v>452.53</v>
      </c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125</v>
      </c>
      <c r="B44" s="72" t="s">
        <v>129</v>
      </c>
      <c r="C44" s="73">
        <f t="shared" si="4"/>
        <v>374</v>
      </c>
      <c r="D44" s="20"/>
      <c r="E44" s="21"/>
      <c r="F44" s="22"/>
      <c r="G44" s="22"/>
      <c r="H44" s="23"/>
      <c r="I44" s="23"/>
      <c r="J44" s="23">
        <v>158.91999999999999</v>
      </c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375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376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377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30"/>
      <c r="C48" s="73">
        <f t="shared" si="4"/>
        <v>378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4"/>
        <v>379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 t="s">
        <v>56</v>
      </c>
      <c r="B50" s="72" t="s">
        <v>57</v>
      </c>
      <c r="C50" s="73">
        <f t="shared" si="4"/>
        <v>380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58</v>
      </c>
      <c r="C51" s="73">
        <f t="shared" si="4"/>
        <v>381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74"/>
      <c r="B52" s="75"/>
      <c r="C52" s="73"/>
      <c r="D52" s="76">
        <f>SUM(D31:D51)</f>
        <v>3940</v>
      </c>
      <c r="E52" s="76">
        <f t="shared" ref="E52:V52" si="5">SUM(E31:E51)</f>
        <v>0</v>
      </c>
      <c r="F52" s="77">
        <f t="shared" si="5"/>
        <v>0</v>
      </c>
      <c r="G52" s="77">
        <f t="shared" si="5"/>
        <v>0</v>
      </c>
      <c r="H52" s="77">
        <f t="shared" si="5"/>
        <v>12230.93</v>
      </c>
      <c r="I52" s="77">
        <f t="shared" si="5"/>
        <v>0</v>
      </c>
      <c r="J52" s="77">
        <f t="shared" si="5"/>
        <v>158.91999999999999</v>
      </c>
      <c r="K52" s="77">
        <f t="shared" si="5"/>
        <v>0</v>
      </c>
      <c r="L52" s="78">
        <f t="shared" si="5"/>
        <v>0</v>
      </c>
      <c r="M52" s="79">
        <f>SUM(M32:M51)</f>
        <v>0</v>
      </c>
      <c r="N52" s="77">
        <f t="shared" si="5"/>
        <v>0</v>
      </c>
      <c r="O52" s="76">
        <f t="shared" si="5"/>
        <v>120</v>
      </c>
      <c r="P52" s="77">
        <f t="shared" si="5"/>
        <v>214565</v>
      </c>
      <c r="Q52" s="77">
        <f t="shared" si="5"/>
        <v>0</v>
      </c>
      <c r="R52" s="76">
        <f t="shared" si="5"/>
        <v>30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81">
        <f>D53+E53+F53*5+G53*3.5+O53+R53</f>
        <v>30800.959999999999</v>
      </c>
      <c r="C53" s="82" t="s">
        <v>49</v>
      </c>
      <c r="D53" s="83">
        <f t="shared" ref="D53:V53" si="6">D20+D30-D52</f>
        <v>3310</v>
      </c>
      <c r="E53" s="83">
        <f t="shared" si="6"/>
        <v>11619</v>
      </c>
      <c r="F53" s="84">
        <f t="shared" si="6"/>
        <v>214.39200000000005</v>
      </c>
      <c r="G53" s="84">
        <f t="shared" si="6"/>
        <v>0</v>
      </c>
      <c r="H53" s="84">
        <f t="shared" si="6"/>
        <v>9845.549999999912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15">
        <f>M20+M30-M52</f>
        <v>69917</v>
      </c>
      <c r="N53" s="84">
        <f t="shared" si="6"/>
        <v>0</v>
      </c>
      <c r="O53" s="83">
        <f t="shared" si="6"/>
        <v>8040</v>
      </c>
      <c r="P53" s="84">
        <f t="shared" si="6"/>
        <v>-14120.440000000177</v>
      </c>
      <c r="Q53" s="84">
        <f t="shared" si="6"/>
        <v>0</v>
      </c>
      <c r="R53" s="83">
        <f t="shared" si="6"/>
        <v>6760</v>
      </c>
      <c r="S53" s="84">
        <f t="shared" si="6"/>
        <v>-36158.009999999995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20:B20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CC438-7E55-40CB-AAAB-F59C699AE2EC}">
  <dimension ref="A1:V61"/>
  <sheetViews>
    <sheetView rightToLeft="1" workbookViewId="0">
      <selection activeCell="M21" sqref="M21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59"/>
    <col min="5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4</v>
      </c>
      <c r="C1" s="3">
        <v>2024</v>
      </c>
      <c r="D1" s="234" t="s">
        <v>0</v>
      </c>
      <c r="E1" s="235"/>
      <c r="F1" s="235"/>
      <c r="G1" s="235"/>
      <c r="H1" s="235"/>
      <c r="I1" s="235"/>
      <c r="J1" s="235"/>
      <c r="K1" s="235"/>
      <c r="L1" s="238"/>
      <c r="M1" s="7"/>
      <c r="N1" s="88"/>
      <c r="O1" s="237" t="s">
        <v>1</v>
      </c>
      <c r="P1" s="235"/>
      <c r="Q1" s="236"/>
      <c r="R1" s="237" t="s">
        <v>2</v>
      </c>
      <c r="S1" s="235"/>
      <c r="T1" s="236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27"/>
      <c r="C2" s="6"/>
      <c r="D2" s="227" t="s">
        <v>5</v>
      </c>
      <c r="E2" s="239"/>
      <c r="F2" s="239"/>
      <c r="G2" s="239"/>
      <c r="H2" s="239" t="s">
        <v>6</v>
      </c>
      <c r="I2" s="239"/>
      <c r="J2" s="239"/>
      <c r="K2" s="239"/>
      <c r="L2" s="240"/>
      <c r="M2" s="7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41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312</v>
      </c>
      <c r="D4" s="150">
        <f>'[1]8'!D53</f>
        <v>3310</v>
      </c>
      <c r="E4" s="13">
        <f>'[1]8'!E53</f>
        <v>11619</v>
      </c>
      <c r="F4" s="90">
        <f>'[1]8'!F53</f>
        <v>214.39200000000005</v>
      </c>
      <c r="G4" s="90">
        <f>'[1]8'!G53</f>
        <v>0</v>
      </c>
      <c r="H4" s="90">
        <f>'[1]8'!H53</f>
        <v>9845.549999999912</v>
      </c>
      <c r="I4" s="90">
        <f>'[1]8'!I53</f>
        <v>39230.614999999998</v>
      </c>
      <c r="J4" s="90">
        <f>'[1]8'!J53</f>
        <v>453.22999999999729</v>
      </c>
      <c r="K4" s="90">
        <f>'[1]8'!K53</f>
        <v>1</v>
      </c>
      <c r="L4" s="9">
        <f>'[1]8'!L53</f>
        <v>25934.500000000015</v>
      </c>
      <c r="M4" s="15">
        <f>'[1]8'!M53</f>
        <v>69917</v>
      </c>
      <c r="N4" s="90">
        <f>'[1]8'!N53</f>
        <v>0</v>
      </c>
      <c r="O4" s="13">
        <f>'[1]8'!O53</f>
        <v>8040</v>
      </c>
      <c r="P4" s="90">
        <f>'[1]8'!P53</f>
        <v>-14120.440000000177</v>
      </c>
      <c r="Q4" s="90">
        <f>'[1]8'!Q53</f>
        <v>0</v>
      </c>
      <c r="R4" s="13">
        <f>'[1]8'!R53</f>
        <v>6760</v>
      </c>
      <c r="S4" s="90">
        <f>'[1]8'!S53</f>
        <v>-36158.009999999995</v>
      </c>
      <c r="T4" s="90">
        <f>'[1]8'!T53</f>
        <v>0</v>
      </c>
      <c r="U4" s="90">
        <f>'[1]8'!U53</f>
        <v>365000</v>
      </c>
      <c r="V4" s="90">
        <f>'[1]8'!V53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313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23" si="0">C5+1</f>
        <v>314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8000</v>
      </c>
      <c r="U6" s="28"/>
      <c r="V6" s="27"/>
    </row>
    <row r="7" spans="1:22" x14ac:dyDescent="0.25">
      <c r="A7" s="18" t="s">
        <v>130</v>
      </c>
      <c r="B7" s="19" t="s">
        <v>131</v>
      </c>
      <c r="C7" s="6">
        <f t="shared" si="0"/>
        <v>315</v>
      </c>
      <c r="D7" s="151"/>
      <c r="E7" s="21">
        <v>60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50</v>
      </c>
      <c r="C8" s="6">
        <f t="shared" si="0"/>
        <v>316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3815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51</v>
      </c>
      <c r="C9" s="6">
        <f t="shared" si="0"/>
        <v>317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713</v>
      </c>
      <c r="S9" s="23"/>
      <c r="T9" s="27"/>
      <c r="U9" s="28"/>
      <c r="V9" s="27"/>
    </row>
    <row r="10" spans="1:22" x14ac:dyDescent="0.25">
      <c r="A10" s="18" t="s">
        <v>33</v>
      </c>
      <c r="B10" s="19" t="s">
        <v>132</v>
      </c>
      <c r="C10" s="6" t="s">
        <v>133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3410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>C9+1</f>
        <v>318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319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320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321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322</v>
      </c>
      <c r="D15" s="151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323</v>
      </c>
      <c r="D16" s="151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324</v>
      </c>
      <c r="D17" s="151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325</v>
      </c>
      <c r="D18" s="151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326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327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328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329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330</v>
      </c>
      <c r="D23" s="152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229"/>
      <c r="B24" s="227"/>
      <c r="C24" s="6"/>
      <c r="D24" s="153">
        <f>SUM(D4:D23)</f>
        <v>3310</v>
      </c>
      <c r="E24" s="41">
        <f t="shared" ref="E24:O24" si="1">SUM(E4:E23)</f>
        <v>11679</v>
      </c>
      <c r="F24" s="42">
        <f t="shared" si="1"/>
        <v>214.39200000000005</v>
      </c>
      <c r="G24" s="42">
        <f t="shared" si="1"/>
        <v>0</v>
      </c>
      <c r="H24" s="42">
        <f t="shared" si="1"/>
        <v>9845.549999999912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4">
        <f>SUM(M4:M23)</f>
        <v>69917</v>
      </c>
      <c r="N24" s="45">
        <f t="shared" si="1"/>
        <v>0</v>
      </c>
      <c r="O24" s="41">
        <f t="shared" si="1"/>
        <v>15265</v>
      </c>
      <c r="P24" s="42">
        <f>SUM(P4:P23)</f>
        <v>-14120.440000000177</v>
      </c>
      <c r="Q24" s="42">
        <f t="shared" ref="Q24:V24" si="2">SUM(Q4:Q23)</f>
        <v>43000</v>
      </c>
      <c r="R24" s="41">
        <f t="shared" si="2"/>
        <v>7473</v>
      </c>
      <c r="S24" s="42">
        <f t="shared" si="2"/>
        <v>-36158.009999999995</v>
      </c>
      <c r="T24" s="42">
        <f t="shared" si="2"/>
        <v>8000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154</v>
      </c>
      <c r="D25" s="154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/>
      <c r="B26" s="19"/>
      <c r="C26" s="47">
        <f>C25+1</f>
        <v>155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91</v>
      </c>
      <c r="B27" s="19" t="s">
        <v>40</v>
      </c>
      <c r="C27" s="47">
        <f t="shared" ref="C27:C39" si="3">C26+1</f>
        <v>156</v>
      </c>
      <c r="D27" s="151"/>
      <c r="E27" s="21">
        <v>10440</v>
      </c>
      <c r="F27" s="22"/>
      <c r="G27" s="22"/>
      <c r="H27" s="23"/>
      <c r="I27" s="23"/>
      <c r="J27" s="23"/>
      <c r="K27" s="23"/>
      <c r="L27" s="24"/>
      <c r="M27" s="23"/>
      <c r="N27" s="25"/>
      <c r="O27" s="26">
        <v>-3680</v>
      </c>
      <c r="P27" s="23"/>
      <c r="Q27" s="27"/>
      <c r="R27" s="26">
        <v>-6760</v>
      </c>
      <c r="S27" s="23"/>
      <c r="T27" s="27"/>
      <c r="U27" s="28"/>
      <c r="V27" s="27"/>
    </row>
    <row r="28" spans="1:22" x14ac:dyDescent="0.25">
      <c r="A28" s="18" t="s">
        <v>38</v>
      </c>
      <c r="B28" s="19" t="s">
        <v>22</v>
      </c>
      <c r="C28" s="47">
        <f t="shared" si="3"/>
        <v>157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43000</v>
      </c>
      <c r="Q28" s="27">
        <v>-43000</v>
      </c>
      <c r="R28" s="26"/>
      <c r="S28" s="23"/>
      <c r="T28" s="27"/>
      <c r="U28" s="28"/>
      <c r="V28" s="27"/>
    </row>
    <row r="29" spans="1:22" x14ac:dyDescent="0.25">
      <c r="A29" s="18" t="s">
        <v>39</v>
      </c>
      <c r="B29" s="19" t="s">
        <v>25</v>
      </c>
      <c r="C29" s="47">
        <f t="shared" si="3"/>
        <v>158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8000</v>
      </c>
      <c r="T29" s="27">
        <v>-8000</v>
      </c>
      <c r="U29" s="28"/>
      <c r="V29" s="27"/>
    </row>
    <row r="30" spans="1:22" x14ac:dyDescent="0.25">
      <c r="A30" s="18" t="s">
        <v>22</v>
      </c>
      <c r="B30" s="19" t="s">
        <v>25</v>
      </c>
      <c r="C30" s="47">
        <f t="shared" si="3"/>
        <v>159</v>
      </c>
      <c r="D30" s="151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-28160</v>
      </c>
      <c r="Q30" s="27"/>
      <c r="R30" s="26"/>
      <c r="S30" s="23">
        <v>28160</v>
      </c>
      <c r="T30" s="27"/>
      <c r="U30" s="28"/>
      <c r="V30" s="27"/>
    </row>
    <row r="31" spans="1:22" x14ac:dyDescent="0.25">
      <c r="A31" s="18" t="s">
        <v>40</v>
      </c>
      <c r="B31" s="19" t="s">
        <v>90</v>
      </c>
      <c r="C31" s="47">
        <f t="shared" si="3"/>
        <v>160</v>
      </c>
      <c r="D31" s="151"/>
      <c r="E31" s="21">
        <v>-20000</v>
      </c>
      <c r="F31" s="22"/>
      <c r="G31" s="22"/>
      <c r="H31" s="23">
        <v>20000</v>
      </c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161</v>
      </c>
      <c r="D32" s="151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162</v>
      </c>
      <c r="D33" s="151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7"/>
      <c r="B34" s="108"/>
      <c r="C34" s="47">
        <f t="shared" si="3"/>
        <v>163</v>
      </c>
      <c r="D34" s="152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x14ac:dyDescent="0.25">
      <c r="A35" s="107"/>
      <c r="B35" s="108"/>
      <c r="C35" s="47">
        <f t="shared" si="3"/>
        <v>164</v>
      </c>
      <c r="D35" s="152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x14ac:dyDescent="0.25">
      <c r="A36" s="107"/>
      <c r="B36" s="108"/>
      <c r="C36" s="47">
        <f t="shared" si="3"/>
        <v>165</v>
      </c>
      <c r="D36" s="152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x14ac:dyDescent="0.25">
      <c r="A37" s="107"/>
      <c r="B37" s="108"/>
      <c r="C37" s="47">
        <f t="shared" si="3"/>
        <v>166</v>
      </c>
      <c r="D37" s="152"/>
      <c r="E37" s="32"/>
      <c r="F37" s="33"/>
      <c r="G37" s="33"/>
      <c r="H37" s="34"/>
      <c r="I37" s="34"/>
      <c r="J37" s="34"/>
      <c r="K37" s="34"/>
      <c r="L37" s="35"/>
      <c r="M37" s="34"/>
      <c r="N37" s="36"/>
      <c r="O37" s="37"/>
      <c r="P37" s="34"/>
      <c r="Q37" s="38"/>
      <c r="R37" s="37"/>
      <c r="S37" s="34"/>
      <c r="T37" s="38"/>
      <c r="U37" s="39"/>
      <c r="V37" s="38"/>
    </row>
    <row r="38" spans="1:22" x14ac:dyDescent="0.25">
      <c r="A38" s="107"/>
      <c r="B38" s="108"/>
      <c r="C38" s="47">
        <f t="shared" si="3"/>
        <v>167</v>
      </c>
      <c r="D38" s="152"/>
      <c r="E38" s="32"/>
      <c r="F38" s="33"/>
      <c r="G38" s="33"/>
      <c r="H38" s="34"/>
      <c r="I38" s="34"/>
      <c r="J38" s="34"/>
      <c r="K38" s="34"/>
      <c r="L38" s="35"/>
      <c r="M38" s="34"/>
      <c r="N38" s="36"/>
      <c r="O38" s="37"/>
      <c r="P38" s="34"/>
      <c r="Q38" s="38"/>
      <c r="R38" s="37"/>
      <c r="S38" s="34"/>
      <c r="T38" s="38"/>
      <c r="U38" s="39"/>
      <c r="V38" s="38"/>
    </row>
    <row r="39" spans="1:22" ht="15.75" thickBot="1" x14ac:dyDescent="0.3">
      <c r="A39" s="107"/>
      <c r="B39" s="108"/>
      <c r="C39" s="47">
        <f t="shared" si="3"/>
        <v>168</v>
      </c>
      <c r="D39" s="152"/>
      <c r="E39" s="32"/>
      <c r="F39" s="33"/>
      <c r="G39" s="33"/>
      <c r="H39" s="34"/>
      <c r="I39" s="34"/>
      <c r="J39" s="34"/>
      <c r="K39" s="34"/>
      <c r="L39" s="35"/>
      <c r="M39" s="34"/>
      <c r="N39" s="36"/>
      <c r="O39" s="37"/>
      <c r="P39" s="34"/>
      <c r="Q39" s="38"/>
      <c r="R39" s="37"/>
      <c r="S39" s="34"/>
      <c r="T39" s="38"/>
      <c r="U39" s="39"/>
      <c r="V39" s="38"/>
    </row>
    <row r="40" spans="1:22" ht="15.75" thickBot="1" x14ac:dyDescent="0.3">
      <c r="A40" s="230"/>
      <c r="B40" s="231"/>
      <c r="C40" s="58"/>
      <c r="D40" s="155">
        <f t="shared" ref="D40:L40" si="4">SUM(D25:D39)</f>
        <v>0</v>
      </c>
      <c r="E40" s="59">
        <f t="shared" si="4"/>
        <v>-9560</v>
      </c>
      <c r="F40" s="60">
        <f t="shared" si="4"/>
        <v>0</v>
      </c>
      <c r="G40" s="60">
        <f t="shared" si="4"/>
        <v>0</v>
      </c>
      <c r="H40" s="60">
        <f t="shared" si="4"/>
        <v>20000</v>
      </c>
      <c r="I40" s="60">
        <f t="shared" si="4"/>
        <v>0</v>
      </c>
      <c r="J40" s="60">
        <f t="shared" si="4"/>
        <v>0</v>
      </c>
      <c r="K40" s="60">
        <f t="shared" si="4"/>
        <v>0</v>
      </c>
      <c r="L40" s="61">
        <f t="shared" si="4"/>
        <v>0</v>
      </c>
      <c r="M40" s="62">
        <f>SUM(M26:M39)</f>
        <v>0</v>
      </c>
      <c r="N40" s="60">
        <f t="shared" ref="N40:V40" si="5">SUM(N25:N39)</f>
        <v>0</v>
      </c>
      <c r="O40" s="59">
        <f t="shared" si="5"/>
        <v>-3680</v>
      </c>
      <c r="P40" s="60">
        <f t="shared" si="5"/>
        <v>14840</v>
      </c>
      <c r="Q40" s="60">
        <f t="shared" si="5"/>
        <v>-43000</v>
      </c>
      <c r="R40" s="59">
        <f t="shared" si="5"/>
        <v>-6760</v>
      </c>
      <c r="S40" s="60">
        <f t="shared" si="5"/>
        <v>36160</v>
      </c>
      <c r="T40" s="60">
        <f t="shared" si="5"/>
        <v>-8000</v>
      </c>
      <c r="U40" s="60">
        <f t="shared" si="5"/>
        <v>0</v>
      </c>
      <c r="V40" s="60">
        <f t="shared" si="5"/>
        <v>0</v>
      </c>
    </row>
    <row r="41" spans="1:22" x14ac:dyDescent="0.25">
      <c r="A41" s="232" t="s">
        <v>41</v>
      </c>
      <c r="B41" s="233"/>
      <c r="C41" s="63">
        <v>374</v>
      </c>
      <c r="D41" s="156"/>
      <c r="E41" s="65"/>
      <c r="F41" s="66"/>
      <c r="G41" s="66"/>
      <c r="H41" s="66"/>
      <c r="I41" s="66"/>
      <c r="J41" s="66"/>
      <c r="K41" s="66"/>
      <c r="L41" s="67"/>
      <c r="M41" s="66"/>
      <c r="N41" s="68"/>
      <c r="O41" s="69"/>
      <c r="P41" s="66"/>
      <c r="Q41" s="70"/>
      <c r="R41" s="69"/>
      <c r="S41" s="66"/>
      <c r="T41" s="70"/>
      <c r="U41" s="71"/>
      <c r="V41" s="70"/>
    </row>
    <row r="42" spans="1:22" x14ac:dyDescent="0.25">
      <c r="A42" s="29" t="s">
        <v>134</v>
      </c>
      <c r="B42" s="72" t="s">
        <v>135</v>
      </c>
      <c r="C42" s="73">
        <f>C41+1</f>
        <v>375</v>
      </c>
      <c r="D42" s="151"/>
      <c r="E42" s="21"/>
      <c r="F42" s="22"/>
      <c r="G42" s="22"/>
      <c r="H42" s="23">
        <v>15864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 t="s">
        <v>136</v>
      </c>
      <c r="B43" s="72" t="s">
        <v>137</v>
      </c>
      <c r="C43" s="73">
        <f t="shared" ref="C43:C59" si="6">C42+1</f>
        <v>376</v>
      </c>
      <c r="D43" s="151">
        <v>340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6"/>
        <v>377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50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138</v>
      </c>
      <c r="B45" s="72" t="s">
        <v>139</v>
      </c>
      <c r="C45" s="73">
        <f t="shared" si="6"/>
        <v>378</v>
      </c>
      <c r="D45" s="151">
        <v>192</v>
      </c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 t="s">
        <v>140</v>
      </c>
      <c r="B46" s="19" t="s">
        <v>141</v>
      </c>
      <c r="C46" s="73">
        <f t="shared" si="6"/>
        <v>379</v>
      </c>
      <c r="D46" s="151">
        <v>850</v>
      </c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 t="s">
        <v>142</v>
      </c>
      <c r="B47" s="19" t="s">
        <v>114</v>
      </c>
      <c r="C47" s="73">
        <f t="shared" si="6"/>
        <v>380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>
        <v>200000</v>
      </c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6"/>
        <v>381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6"/>
        <v>382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/>
      <c r="B50" s="30"/>
      <c r="C50" s="73">
        <f t="shared" si="6"/>
        <v>383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/>
      <c r="B51" s="19"/>
      <c r="C51" s="73">
        <f t="shared" si="6"/>
        <v>384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6"/>
        <v>385</v>
      </c>
      <c r="D52" s="151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6"/>
        <v>386</v>
      </c>
      <c r="D53" s="151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/>
      <c r="B54" s="72"/>
      <c r="C54" s="73">
        <f t="shared" si="6"/>
        <v>387</v>
      </c>
      <c r="D54" s="151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29"/>
      <c r="B55" s="72"/>
      <c r="C55" s="73">
        <f t="shared" si="6"/>
        <v>388</v>
      </c>
      <c r="D55" s="151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29"/>
      <c r="B56" s="72"/>
      <c r="C56" s="73">
        <f t="shared" si="6"/>
        <v>389</v>
      </c>
      <c r="D56" s="151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29"/>
      <c r="B57" s="72"/>
      <c r="C57" s="73">
        <f t="shared" si="6"/>
        <v>390</v>
      </c>
      <c r="D57" s="151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29" t="s">
        <v>85</v>
      </c>
      <c r="B58" s="72" t="s">
        <v>57</v>
      </c>
      <c r="C58" s="73">
        <f t="shared" si="6"/>
        <v>391</v>
      </c>
      <c r="D58" s="151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29" t="s">
        <v>85</v>
      </c>
      <c r="B59" s="72" t="s">
        <v>57</v>
      </c>
      <c r="C59" s="73">
        <f t="shared" si="6"/>
        <v>392</v>
      </c>
      <c r="D59" s="151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4"/>
      <c r="B60" s="75"/>
      <c r="C60" s="73"/>
      <c r="D60" s="157">
        <f t="shared" ref="D60:L60" si="7">SUM(D41:D59)</f>
        <v>1382</v>
      </c>
      <c r="E60" s="76">
        <f t="shared" si="7"/>
        <v>0</v>
      </c>
      <c r="F60" s="77">
        <f t="shared" si="7"/>
        <v>0</v>
      </c>
      <c r="G60" s="77">
        <f t="shared" si="7"/>
        <v>0</v>
      </c>
      <c r="H60" s="77">
        <f t="shared" si="7"/>
        <v>15864</v>
      </c>
      <c r="I60" s="77">
        <f t="shared" si="7"/>
        <v>0</v>
      </c>
      <c r="J60" s="77">
        <f t="shared" si="7"/>
        <v>0</v>
      </c>
      <c r="K60" s="77">
        <f t="shared" si="7"/>
        <v>0</v>
      </c>
      <c r="L60" s="78">
        <f t="shared" si="7"/>
        <v>0</v>
      </c>
      <c r="M60" s="79">
        <f>SUM(M42:M59)</f>
        <v>0</v>
      </c>
      <c r="N60" s="77">
        <f t="shared" ref="N60:V60" si="8">SUM(N41:N59)</f>
        <v>0</v>
      </c>
      <c r="O60" s="76">
        <f t="shared" si="8"/>
        <v>50</v>
      </c>
      <c r="P60" s="77">
        <f t="shared" si="8"/>
        <v>200000</v>
      </c>
      <c r="Q60" s="77">
        <f t="shared" si="8"/>
        <v>0</v>
      </c>
      <c r="R60" s="76">
        <f t="shared" si="8"/>
        <v>0</v>
      </c>
      <c r="S60" s="77">
        <f t="shared" si="8"/>
        <v>0</v>
      </c>
      <c r="T60" s="77">
        <f t="shared" si="8"/>
        <v>0</v>
      </c>
      <c r="U60" s="77">
        <f t="shared" si="8"/>
        <v>0</v>
      </c>
      <c r="V60" s="77">
        <f t="shared" si="8"/>
        <v>0</v>
      </c>
    </row>
    <row r="61" spans="1:22" ht="15.75" thickBot="1" x14ac:dyDescent="0.3">
      <c r="A61" s="80" t="s">
        <v>48</v>
      </c>
      <c r="B61" s="81">
        <f>D61+E61+F61*5+G61*3.5+O61+R61</f>
        <v>17366.96</v>
      </c>
      <c r="C61" s="82" t="s">
        <v>49</v>
      </c>
      <c r="D61" s="158">
        <f t="shared" ref="D61:V61" si="9">D24+D40-D60</f>
        <v>1928</v>
      </c>
      <c r="E61" s="83">
        <f t="shared" si="9"/>
        <v>2119</v>
      </c>
      <c r="F61" s="84">
        <f t="shared" si="9"/>
        <v>214.39200000000005</v>
      </c>
      <c r="G61" s="84">
        <f t="shared" si="9"/>
        <v>0</v>
      </c>
      <c r="H61" s="84">
        <f t="shared" si="9"/>
        <v>13981.549999999912</v>
      </c>
      <c r="I61" s="84">
        <f t="shared" si="9"/>
        <v>39230.614999999998</v>
      </c>
      <c r="J61" s="84">
        <f t="shared" si="9"/>
        <v>453.22999999999729</v>
      </c>
      <c r="K61" s="84">
        <f t="shared" si="9"/>
        <v>1</v>
      </c>
      <c r="L61" s="85">
        <f t="shared" si="9"/>
        <v>25934.500000000015</v>
      </c>
      <c r="M61" s="15">
        <f t="shared" si="9"/>
        <v>69917</v>
      </c>
      <c r="N61" s="84">
        <f t="shared" si="9"/>
        <v>0</v>
      </c>
      <c r="O61" s="83">
        <f t="shared" si="9"/>
        <v>11535</v>
      </c>
      <c r="P61" s="84">
        <f t="shared" si="9"/>
        <v>-199280.44000000018</v>
      </c>
      <c r="Q61" s="84">
        <f t="shared" si="9"/>
        <v>0</v>
      </c>
      <c r="R61" s="83">
        <f t="shared" si="9"/>
        <v>713</v>
      </c>
      <c r="S61" s="84">
        <f t="shared" si="9"/>
        <v>1.9900000000052387</v>
      </c>
      <c r="T61" s="84">
        <f t="shared" si="9"/>
        <v>0</v>
      </c>
      <c r="U61" s="84">
        <f t="shared" si="9"/>
        <v>365000</v>
      </c>
      <c r="V61" s="84">
        <f t="shared" si="9"/>
        <v>18738.360000000022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883E8-0F8D-4226-A20B-9756552DF5F2}">
  <dimension ref="A1:V53"/>
  <sheetViews>
    <sheetView rightToLeft="1" workbookViewId="0">
      <selection activeCell="E12" sqref="E12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4</v>
      </c>
      <c r="C1" s="7"/>
      <c r="D1" s="234" t="s">
        <v>0</v>
      </c>
      <c r="E1" s="235"/>
      <c r="F1" s="235"/>
      <c r="G1" s="235"/>
      <c r="H1" s="235"/>
      <c r="I1" s="235"/>
      <c r="J1" s="235"/>
      <c r="K1" s="235"/>
      <c r="L1" s="236"/>
      <c r="M1" s="88"/>
      <c r="N1" s="88"/>
      <c r="O1" s="237" t="s">
        <v>1</v>
      </c>
      <c r="P1" s="235"/>
      <c r="Q1" s="236"/>
      <c r="R1" s="237" t="s">
        <v>2</v>
      </c>
      <c r="S1" s="235"/>
      <c r="T1" s="236"/>
      <c r="U1" s="1" t="s">
        <v>3</v>
      </c>
      <c r="V1" s="3" t="s">
        <v>4</v>
      </c>
    </row>
    <row r="2" spans="1:22" x14ac:dyDescent="0.25">
      <c r="A2" s="239">
        <f>'[1]1'!A2:B2</f>
        <v>2025</v>
      </c>
      <c r="B2" s="239"/>
      <c r="C2" s="7"/>
      <c r="D2" s="227" t="s">
        <v>5</v>
      </c>
      <c r="E2" s="239"/>
      <c r="F2" s="239"/>
      <c r="G2" s="239"/>
      <c r="H2" s="239" t="s">
        <v>6</v>
      </c>
      <c r="I2" s="239"/>
      <c r="J2" s="239"/>
      <c r="K2" s="239"/>
      <c r="L2" s="240"/>
      <c r="M2" s="7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41" t="s">
        <v>5</v>
      </c>
      <c r="V2" s="228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317</v>
      </c>
      <c r="D4" s="13">
        <f>'[1]9'!D61</f>
        <v>1928</v>
      </c>
      <c r="E4" s="13">
        <f>'[1]9'!E61</f>
        <v>2119</v>
      </c>
      <c r="F4" s="90">
        <f>'[1]9'!F61</f>
        <v>214.39200000000005</v>
      </c>
      <c r="G4" s="90">
        <f>'[1]9'!G61</f>
        <v>0</v>
      </c>
      <c r="H4" s="90">
        <f>'[1]9'!H61</f>
        <v>13981.549999999912</v>
      </c>
      <c r="I4" s="90">
        <f>'[1]9'!I61</f>
        <v>39230.614999999998</v>
      </c>
      <c r="J4" s="90">
        <f>'[1]9'!J61</f>
        <v>453.22999999999729</v>
      </c>
      <c r="K4" s="90">
        <f>'[1]9'!K61</f>
        <v>1</v>
      </c>
      <c r="L4" s="9">
        <f>'[1]9'!L61</f>
        <v>25934.500000000015</v>
      </c>
      <c r="M4" s="15">
        <f>'[1]9'!M61</f>
        <v>69917</v>
      </c>
      <c r="N4" s="90">
        <f>'[1]9'!N61</f>
        <v>0</v>
      </c>
      <c r="O4" s="13">
        <f>'[1]9'!O61</f>
        <v>11535</v>
      </c>
      <c r="P4" s="90">
        <f>'[1]9'!P61</f>
        <v>-199280.44000000018</v>
      </c>
      <c r="Q4" s="90">
        <f>'[1]9'!Q61</f>
        <v>0</v>
      </c>
      <c r="R4" s="13">
        <f>'[1]9'!R61</f>
        <v>713</v>
      </c>
      <c r="S4" s="90">
        <f>'[1]9'!S61</f>
        <v>1.9900000000052387</v>
      </c>
      <c r="T4" s="90">
        <f>'[1]9'!T61</f>
        <v>0</v>
      </c>
      <c r="U4" s="90">
        <f>'[1]9'!U61</f>
        <v>365000</v>
      </c>
      <c r="V4" s="90">
        <f>'[1]9'!V61</f>
        <v>18738.360000000022</v>
      </c>
    </row>
    <row r="5" spans="1:22" x14ac:dyDescent="0.25">
      <c r="A5" s="19"/>
      <c r="B5" s="19" t="s">
        <v>50</v>
      </c>
      <c r="C5" s="7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51</v>
      </c>
      <c r="C6" s="7">
        <f t="shared" ref="C6:C16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9" t="s">
        <v>143</v>
      </c>
      <c r="B7" s="19" t="s">
        <v>32</v>
      </c>
      <c r="C7" s="7">
        <f t="shared" si="0"/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144</v>
      </c>
      <c r="B8" s="19" t="s">
        <v>145</v>
      </c>
      <c r="C8" s="7">
        <f t="shared" si="0"/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146</v>
      </c>
      <c r="B9" s="19" t="s">
        <v>147</v>
      </c>
      <c r="C9" s="7">
        <f t="shared" si="0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148</v>
      </c>
      <c r="B10" s="19" t="s">
        <v>149</v>
      </c>
      <c r="C10" s="7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150</v>
      </c>
      <c r="B11" s="19" t="s">
        <v>151</v>
      </c>
      <c r="C11" s="7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150</v>
      </c>
      <c r="B12" s="19" t="s">
        <v>145</v>
      </c>
      <c r="C12" s="7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150</v>
      </c>
      <c r="B13" s="19" t="s">
        <v>32</v>
      </c>
      <c r="C13" s="7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50</v>
      </c>
      <c r="C15" s="7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51</v>
      </c>
      <c r="C16" s="7">
        <f t="shared" si="0"/>
        <v>329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240"/>
      <c r="B17" s="256"/>
      <c r="C17" s="227"/>
      <c r="D17" s="40">
        <f>SUM(D4:D16)</f>
        <v>1928</v>
      </c>
      <c r="E17" s="41">
        <f t="shared" ref="E17:O17" si="1">SUM(E4:E16)</f>
        <v>2119</v>
      </c>
      <c r="F17" s="42">
        <f t="shared" si="1"/>
        <v>214.39200000000005</v>
      </c>
      <c r="G17" s="42">
        <f t="shared" si="1"/>
        <v>0</v>
      </c>
      <c r="H17" s="42">
        <f t="shared" si="1"/>
        <v>13981.549999999912</v>
      </c>
      <c r="I17" s="42">
        <f t="shared" si="1"/>
        <v>39230.614999999998</v>
      </c>
      <c r="J17" s="42">
        <f t="shared" si="1"/>
        <v>453.22999999999729</v>
      </c>
      <c r="K17" s="42">
        <f t="shared" si="1"/>
        <v>1</v>
      </c>
      <c r="L17" s="43">
        <f t="shared" si="1"/>
        <v>25934.500000000015</v>
      </c>
      <c r="M17" s="44">
        <f>SUM(M4:M16)</f>
        <v>69917</v>
      </c>
      <c r="N17" s="45">
        <f t="shared" si="1"/>
        <v>0</v>
      </c>
      <c r="O17" s="41">
        <f t="shared" si="1"/>
        <v>11535</v>
      </c>
      <c r="P17" s="42">
        <f>SUM(P4:P16)</f>
        <v>-199280.44000000018</v>
      </c>
      <c r="Q17" s="42">
        <f t="shared" ref="Q17:V17" si="2">SUM(Q4:Q16)</f>
        <v>0</v>
      </c>
      <c r="R17" s="41">
        <f t="shared" si="2"/>
        <v>713</v>
      </c>
      <c r="S17" s="42">
        <f t="shared" si="2"/>
        <v>1.9900000000052387</v>
      </c>
      <c r="T17" s="42">
        <f t="shared" si="2"/>
        <v>0</v>
      </c>
      <c r="U17" s="42">
        <f t="shared" si="2"/>
        <v>365000</v>
      </c>
      <c r="V17" s="42">
        <f t="shared" si="2"/>
        <v>18738.360000000022</v>
      </c>
    </row>
    <row r="18" spans="1:22" x14ac:dyDescent="0.25">
      <c r="A18" s="46" t="s">
        <v>36</v>
      </c>
      <c r="B18" s="46" t="s">
        <v>37</v>
      </c>
      <c r="C18" s="46">
        <v>160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9" t="s">
        <v>91</v>
      </c>
      <c r="B19" s="19" t="s">
        <v>40</v>
      </c>
      <c r="C19" s="46">
        <f>C18+1</f>
        <v>161</v>
      </c>
      <c r="D19" s="20"/>
      <c r="E19" s="21">
        <v>9098</v>
      </c>
      <c r="F19" s="22"/>
      <c r="G19" s="22"/>
      <c r="H19" s="23"/>
      <c r="I19" s="23"/>
      <c r="J19" s="23"/>
      <c r="K19" s="23"/>
      <c r="L19" s="24"/>
      <c r="M19" s="23"/>
      <c r="N19" s="25"/>
      <c r="O19" s="26">
        <v>-8385</v>
      </c>
      <c r="P19" s="23"/>
      <c r="Q19" s="27"/>
      <c r="R19" s="26">
        <v>-713</v>
      </c>
      <c r="S19" s="23"/>
      <c r="T19" s="27"/>
      <c r="U19" s="28"/>
      <c r="V19" s="27"/>
    </row>
    <row r="20" spans="1:22" x14ac:dyDescent="0.25">
      <c r="A20" s="19"/>
      <c r="B20" s="19"/>
      <c r="C20" s="46">
        <f t="shared" ref="C20:C28" si="3"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6">
        <f t="shared" si="3"/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6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6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6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40</v>
      </c>
      <c r="B25" s="19" t="s">
        <v>90</v>
      </c>
      <c r="C25" s="46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152</v>
      </c>
      <c r="B26" s="19" t="s">
        <v>153</v>
      </c>
      <c r="C26" s="46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154</v>
      </c>
      <c r="B27" s="19" t="s">
        <v>155</v>
      </c>
      <c r="C27" s="46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156</v>
      </c>
      <c r="B28" s="19" t="s">
        <v>157</v>
      </c>
      <c r="C28" s="46">
        <f t="shared" si="3"/>
        <v>170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58"/>
      <c r="B29" s="258"/>
      <c r="C29" s="258"/>
      <c r="D29" s="59">
        <f>SUM(D18:D28)</f>
        <v>0</v>
      </c>
      <c r="E29" s="59">
        <f t="shared" ref="E29:V29" si="4">SUM(E18:E28)</f>
        <v>9098</v>
      </c>
      <c r="F29" s="60">
        <f t="shared" si="4"/>
        <v>0</v>
      </c>
      <c r="G29" s="60">
        <f t="shared" si="4"/>
        <v>0</v>
      </c>
      <c r="H29" s="60">
        <f t="shared" si="4"/>
        <v>0</v>
      </c>
      <c r="I29" s="60">
        <f t="shared" si="4"/>
        <v>0</v>
      </c>
      <c r="J29" s="60">
        <f t="shared" si="4"/>
        <v>0</v>
      </c>
      <c r="K29" s="60">
        <f t="shared" si="4"/>
        <v>0</v>
      </c>
      <c r="L29" s="61">
        <f t="shared" si="4"/>
        <v>0</v>
      </c>
      <c r="M29" s="62">
        <f>SUM(M19:M28)</f>
        <v>0</v>
      </c>
      <c r="N29" s="60">
        <f t="shared" si="4"/>
        <v>0</v>
      </c>
      <c r="O29" s="59">
        <f t="shared" si="4"/>
        <v>-8385</v>
      </c>
      <c r="P29" s="60">
        <f t="shared" si="4"/>
        <v>0</v>
      </c>
      <c r="Q29" s="60">
        <f t="shared" si="4"/>
        <v>0</v>
      </c>
      <c r="R29" s="59">
        <f t="shared" si="4"/>
        <v>-713</v>
      </c>
      <c r="S29" s="60">
        <f t="shared" si="4"/>
        <v>0</v>
      </c>
      <c r="T29" s="60">
        <f t="shared" si="4"/>
        <v>0</v>
      </c>
      <c r="U29" s="60">
        <f t="shared" si="4"/>
        <v>0</v>
      </c>
      <c r="V29" s="60">
        <f t="shared" si="4"/>
        <v>0</v>
      </c>
    </row>
    <row r="30" spans="1:22" x14ac:dyDescent="0.25">
      <c r="A30" s="259" t="s">
        <v>41</v>
      </c>
      <c r="B30" s="259"/>
      <c r="C30" s="75">
        <v>380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/>
      <c r="B31" s="72"/>
      <c r="C31" s="75">
        <f>C30+1</f>
        <v>381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/>
      <c r="B32" s="72"/>
      <c r="C32" s="75">
        <f t="shared" ref="C32:C51" si="5">C31+1</f>
        <v>382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5"/>
        <v>383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5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5"/>
        <v>388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5"/>
        <v>389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5"/>
        <v>390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5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5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 t="s">
        <v>85</v>
      </c>
      <c r="B50" s="72" t="s">
        <v>57</v>
      </c>
      <c r="C50" s="73">
        <f t="shared" si="5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 t="s">
        <v>85</v>
      </c>
      <c r="B51" s="72" t="s">
        <v>58</v>
      </c>
      <c r="C51" s="73">
        <f t="shared" si="5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60"/>
      <c r="B52" s="261"/>
      <c r="C52" s="262"/>
      <c r="D52" s="76">
        <f>SUM(D30:D51)</f>
        <v>0</v>
      </c>
      <c r="E52" s="76">
        <f t="shared" ref="E52:V52" si="6">SUM(E30:E51)</f>
        <v>0</v>
      </c>
      <c r="F52" s="77">
        <f t="shared" si="6"/>
        <v>0</v>
      </c>
      <c r="G52" s="77">
        <f t="shared" si="6"/>
        <v>0</v>
      </c>
      <c r="H52" s="77">
        <f t="shared" si="6"/>
        <v>0</v>
      </c>
      <c r="I52" s="77">
        <f t="shared" si="6"/>
        <v>0</v>
      </c>
      <c r="J52" s="77">
        <f t="shared" si="6"/>
        <v>0</v>
      </c>
      <c r="K52" s="77">
        <f t="shared" si="6"/>
        <v>0</v>
      </c>
      <c r="L52" s="78">
        <f>SUM(L30:L51)</f>
        <v>0</v>
      </c>
      <c r="M52" s="79">
        <f>SUM(M31:M51)</f>
        <v>0</v>
      </c>
      <c r="N52" s="77">
        <f>SUM(N30:N51)</f>
        <v>0</v>
      </c>
      <c r="O52" s="76">
        <f t="shared" si="6"/>
        <v>0</v>
      </c>
      <c r="P52" s="77">
        <f t="shared" si="6"/>
        <v>0</v>
      </c>
      <c r="Q52" s="77">
        <f t="shared" si="6"/>
        <v>0</v>
      </c>
      <c r="R52" s="76">
        <f t="shared" si="6"/>
        <v>0</v>
      </c>
      <c r="S52" s="77">
        <f t="shared" si="6"/>
        <v>0</v>
      </c>
      <c r="T52" s="77">
        <f t="shared" si="6"/>
        <v>0</v>
      </c>
      <c r="U52" s="77">
        <f t="shared" si="6"/>
        <v>0</v>
      </c>
      <c r="V52" s="77">
        <f t="shared" si="6"/>
        <v>0</v>
      </c>
    </row>
    <row r="53" spans="1:22" ht="15.75" thickBot="1" x14ac:dyDescent="0.3">
      <c r="A53" s="80" t="s">
        <v>48</v>
      </c>
      <c r="B53" s="81">
        <f>D53+E53+F53*5+G53*3.5+O53+R53</f>
        <v>17366.96</v>
      </c>
      <c r="C53" s="82" t="s">
        <v>49</v>
      </c>
      <c r="D53" s="83">
        <f>D17+D29-D52</f>
        <v>1928</v>
      </c>
      <c r="E53" s="83">
        <f t="shared" ref="E53:V53" si="7">E17+E29-E52</f>
        <v>11217</v>
      </c>
      <c r="F53" s="84">
        <f t="shared" si="7"/>
        <v>214.39200000000005</v>
      </c>
      <c r="G53" s="84">
        <f t="shared" si="7"/>
        <v>0</v>
      </c>
      <c r="H53" s="84">
        <f t="shared" si="7"/>
        <v>13981.549999999912</v>
      </c>
      <c r="I53" s="84">
        <f t="shared" si="7"/>
        <v>39230.614999999998</v>
      </c>
      <c r="J53" s="84">
        <f t="shared" si="7"/>
        <v>453.22999999999729</v>
      </c>
      <c r="K53" s="84">
        <f t="shared" si="7"/>
        <v>1</v>
      </c>
      <c r="L53" s="85">
        <f>L17+L29-L52</f>
        <v>25934.500000000015</v>
      </c>
      <c r="M53" s="15">
        <f>M17+M29-M52</f>
        <v>69917</v>
      </c>
      <c r="N53" s="84">
        <f>N17+N29-N52</f>
        <v>0</v>
      </c>
      <c r="O53" s="83">
        <f t="shared" si="7"/>
        <v>3150</v>
      </c>
      <c r="P53" s="84">
        <f t="shared" si="7"/>
        <v>-199280.44000000018</v>
      </c>
      <c r="Q53" s="84">
        <f t="shared" si="7"/>
        <v>0</v>
      </c>
      <c r="R53" s="83">
        <f t="shared" si="7"/>
        <v>0</v>
      </c>
      <c r="S53" s="84">
        <f t="shared" si="7"/>
        <v>1.9900000000052387</v>
      </c>
      <c r="T53" s="84">
        <f t="shared" si="7"/>
        <v>0</v>
      </c>
      <c r="U53" s="84">
        <f t="shared" si="7"/>
        <v>365000</v>
      </c>
      <c r="V53" s="84">
        <f t="shared" si="7"/>
        <v>18738.360000000022</v>
      </c>
    </row>
  </sheetData>
  <mergeCells count="13">
    <mergeCell ref="D1:L1"/>
    <mergeCell ref="O1:Q1"/>
    <mergeCell ref="R1:T1"/>
    <mergeCell ref="A2:B2"/>
    <mergeCell ref="D2:G2"/>
    <mergeCell ref="H2:L2"/>
    <mergeCell ref="P2:Q2"/>
    <mergeCell ref="S2:T2"/>
    <mergeCell ref="U2:V2"/>
    <mergeCell ref="A17:C17"/>
    <mergeCell ref="A29:C29"/>
    <mergeCell ref="A30:B30"/>
    <mergeCell ref="A52:C5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39F3-1EDD-491B-BC43-08C54FDFC806}">
  <dimension ref="A1:V46"/>
  <sheetViews>
    <sheetView rightToLeft="1" workbookViewId="0">
      <selection activeCell="C12" sqref="C12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6"/>
    <col min="6" max="11" width="9" style="87"/>
    <col min="12" max="12" width="9.7109375" style="87" bestFit="1" customWidth="1"/>
    <col min="13" max="14" width="9.7109375" style="87" customWidth="1"/>
    <col min="15" max="15" width="9.5703125" style="86" bestFit="1" customWidth="1"/>
    <col min="16" max="16" width="10.28515625" style="87" bestFit="1" customWidth="1"/>
    <col min="17" max="17" width="10.42578125" style="87" bestFit="1" customWidth="1"/>
    <col min="18" max="18" width="9.5703125" style="86" bestFit="1" customWidth="1"/>
    <col min="19" max="19" width="9.42578125" style="182" bestFit="1" customWidth="1"/>
    <col min="20" max="20" width="9" style="182"/>
    <col min="21" max="21" width="9.42578125" style="182" bestFit="1" customWidth="1"/>
    <col min="22" max="22" width="9" style="182"/>
  </cols>
  <sheetData>
    <row r="1" spans="1:22" x14ac:dyDescent="0.25">
      <c r="A1" s="1">
        <v>11</v>
      </c>
      <c r="B1" s="2">
        <f>'[1]1'!B1</f>
        <v>4</v>
      </c>
      <c r="C1" s="3"/>
      <c r="D1" s="234" t="s">
        <v>0</v>
      </c>
      <c r="E1" s="235"/>
      <c r="F1" s="235"/>
      <c r="G1" s="235"/>
      <c r="H1" s="235"/>
      <c r="I1" s="235"/>
      <c r="J1" s="235"/>
      <c r="K1" s="235"/>
      <c r="L1" s="236"/>
      <c r="M1" s="88"/>
      <c r="N1" s="88"/>
      <c r="O1" s="237" t="s">
        <v>1</v>
      </c>
      <c r="P1" s="235"/>
      <c r="Q1" s="236"/>
      <c r="R1" s="237" t="s">
        <v>2</v>
      </c>
      <c r="S1" s="235"/>
      <c r="T1" s="236"/>
      <c r="U1" s="160" t="s">
        <v>3</v>
      </c>
      <c r="V1" s="161" t="s">
        <v>4</v>
      </c>
    </row>
    <row r="2" spans="1:22" x14ac:dyDescent="0.25">
      <c r="A2" s="229">
        <f>'[1]1'!A2:B2</f>
        <v>2025</v>
      </c>
      <c r="B2" s="227"/>
      <c r="C2" s="6"/>
      <c r="D2" s="227" t="s">
        <v>5</v>
      </c>
      <c r="E2" s="239"/>
      <c r="F2" s="239"/>
      <c r="G2" s="239"/>
      <c r="H2" s="255" t="s">
        <v>6</v>
      </c>
      <c r="I2" s="255"/>
      <c r="J2" s="255"/>
      <c r="K2" s="255"/>
      <c r="L2" s="252"/>
      <c r="M2" s="9"/>
      <c r="N2" s="9"/>
      <c r="O2" s="11" t="s">
        <v>5</v>
      </c>
      <c r="P2" s="255" t="s">
        <v>6</v>
      </c>
      <c r="Q2" s="252"/>
      <c r="R2" s="11" t="s">
        <v>5</v>
      </c>
      <c r="S2" s="265" t="s">
        <v>6</v>
      </c>
      <c r="T2" s="264"/>
      <c r="U2" s="263" t="s">
        <v>5</v>
      </c>
      <c r="V2" s="26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2" t="s">
        <v>25</v>
      </c>
      <c r="T3" s="163" t="s">
        <v>26</v>
      </c>
      <c r="U3" s="164" t="s">
        <v>27</v>
      </c>
      <c r="V3" s="163" t="s">
        <v>28</v>
      </c>
    </row>
    <row r="4" spans="1:22" x14ac:dyDescent="0.25">
      <c r="A4" s="12" t="s">
        <v>29</v>
      </c>
      <c r="B4" s="7" t="s">
        <v>30</v>
      </c>
      <c r="C4" s="6">
        <v>317</v>
      </c>
      <c r="D4" s="13">
        <f>'[1]10'!D53</f>
        <v>1928</v>
      </c>
      <c r="E4" s="13">
        <f>'[1]10'!E53</f>
        <v>11217</v>
      </c>
      <c r="F4" s="90">
        <f>'[1]10'!F53</f>
        <v>214.39200000000005</v>
      </c>
      <c r="G4" s="90">
        <f>'[1]10'!G53</f>
        <v>0</v>
      </c>
      <c r="H4" s="90">
        <f>'[1]10'!H53</f>
        <v>13981.549999999912</v>
      </c>
      <c r="I4" s="90">
        <f>'[1]10'!I53</f>
        <v>39230.614999999998</v>
      </c>
      <c r="J4" s="90">
        <f>'[1]10'!J53</f>
        <v>453.22999999999729</v>
      </c>
      <c r="K4" s="90">
        <f>'[1]10'!K53</f>
        <v>1</v>
      </c>
      <c r="L4" s="9">
        <f>'[1]10'!L53</f>
        <v>25934.500000000015</v>
      </c>
      <c r="M4" s="15">
        <f>'[1]10'!M53</f>
        <v>69917</v>
      </c>
      <c r="N4" s="90">
        <f>'[1]10'!N53</f>
        <v>0</v>
      </c>
      <c r="O4" s="13">
        <f>'[1]10'!O53</f>
        <v>3150</v>
      </c>
      <c r="P4" s="90">
        <f>'[1]10'!P53</f>
        <v>-199280.44000000018</v>
      </c>
      <c r="Q4" s="90">
        <f>'[1]10'!Q53</f>
        <v>0</v>
      </c>
      <c r="R4" s="13">
        <f>'[1]10'!R53</f>
        <v>0</v>
      </c>
      <c r="S4" s="165">
        <f>'[1]10'!S53</f>
        <v>1.9900000000052387</v>
      </c>
      <c r="T4" s="165">
        <f>'[1]10'!T53</f>
        <v>0</v>
      </c>
      <c r="U4" s="165">
        <f>'[1]10'!U53</f>
        <v>365000</v>
      </c>
      <c r="V4" s="165">
        <f>'[1]10'!V53</f>
        <v>18738.360000000022</v>
      </c>
    </row>
    <row r="5" spans="1:22" x14ac:dyDescent="0.25">
      <c r="A5" s="18"/>
      <c r="B5" s="19" t="s">
        <v>50</v>
      </c>
      <c r="C5" s="6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3575</v>
      </c>
      <c r="P5" s="23"/>
      <c r="Q5" s="27"/>
      <c r="R5" s="26"/>
      <c r="S5" s="166"/>
      <c r="T5" s="167"/>
      <c r="U5" s="168"/>
      <c r="V5" s="167"/>
    </row>
    <row r="6" spans="1:22" x14ac:dyDescent="0.25">
      <c r="A6" s="18"/>
      <c r="B6" s="19" t="s">
        <v>51</v>
      </c>
      <c r="C6" s="6">
        <f t="shared" ref="C6:C17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1220</v>
      </c>
      <c r="S6" s="166"/>
      <c r="T6" s="167"/>
      <c r="U6" s="168"/>
      <c r="V6" s="167"/>
    </row>
    <row r="7" spans="1:22" x14ac:dyDescent="0.25">
      <c r="A7" s="19"/>
      <c r="B7" s="19"/>
      <c r="C7" s="6">
        <f>C6+1</f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166"/>
      <c r="T7" s="167"/>
      <c r="U7" s="168"/>
      <c r="V7" s="167"/>
    </row>
    <row r="8" spans="1:22" x14ac:dyDescent="0.25">
      <c r="A8" s="72"/>
      <c r="B8" s="19"/>
      <c r="C8" s="6">
        <f t="shared" ref="C8:C9" si="1">C7+1</f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66"/>
      <c r="T8" s="167"/>
      <c r="U8" s="168"/>
      <c r="V8" s="167"/>
    </row>
    <row r="9" spans="1:22" x14ac:dyDescent="0.25">
      <c r="A9" s="18"/>
      <c r="B9" s="19"/>
      <c r="C9" s="6">
        <f t="shared" si="1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166"/>
      <c r="T9" s="167"/>
      <c r="U9" s="168"/>
      <c r="V9" s="167"/>
    </row>
    <row r="10" spans="1:22" x14ac:dyDescent="0.25">
      <c r="A10" s="18"/>
      <c r="B10" s="19"/>
      <c r="C10" s="6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66"/>
      <c r="T10" s="167"/>
      <c r="U10" s="168"/>
      <c r="V10" s="167"/>
    </row>
    <row r="11" spans="1:22" x14ac:dyDescent="0.25">
      <c r="A11" s="18"/>
      <c r="B11" s="19"/>
      <c r="C11" s="6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66"/>
      <c r="T11" s="167"/>
      <c r="U11" s="168"/>
      <c r="V11" s="167"/>
    </row>
    <row r="12" spans="1:22" x14ac:dyDescent="0.25">
      <c r="A12" s="18"/>
      <c r="B12" s="19"/>
      <c r="C12" s="6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66"/>
      <c r="T12" s="167"/>
      <c r="U12" s="168"/>
      <c r="V12" s="167"/>
    </row>
    <row r="13" spans="1:22" x14ac:dyDescent="0.25">
      <c r="A13" s="18"/>
      <c r="B13" s="19"/>
      <c r="C13" s="6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66"/>
      <c r="T13" s="167"/>
      <c r="U13" s="168"/>
      <c r="V13" s="167"/>
    </row>
    <row r="14" spans="1:22" x14ac:dyDescent="0.25">
      <c r="A14" s="18"/>
      <c r="B14" s="19"/>
      <c r="C14" s="6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66"/>
      <c r="T14" s="167"/>
      <c r="U14" s="168"/>
      <c r="V14" s="167"/>
    </row>
    <row r="15" spans="1:22" x14ac:dyDescent="0.25">
      <c r="A15" s="18"/>
      <c r="B15" s="19"/>
      <c r="C15" s="6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66"/>
      <c r="T15" s="167"/>
      <c r="U15" s="168"/>
      <c r="V15" s="167"/>
    </row>
    <row r="16" spans="1:22" x14ac:dyDescent="0.25">
      <c r="A16" s="18"/>
      <c r="B16" s="19" t="s">
        <v>50</v>
      </c>
      <c r="C16" s="6">
        <f t="shared" si="0"/>
        <v>329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66"/>
      <c r="T16" s="167"/>
      <c r="U16" s="168"/>
      <c r="V16" s="167"/>
    </row>
    <row r="17" spans="1:22" ht="15.75" thickBot="1" x14ac:dyDescent="0.3">
      <c r="A17" s="18"/>
      <c r="B17" s="19" t="s">
        <v>51</v>
      </c>
      <c r="C17" s="6">
        <f t="shared" si="0"/>
        <v>330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169"/>
      <c r="T17" s="170"/>
      <c r="U17" s="171"/>
      <c r="V17" s="170"/>
    </row>
    <row r="18" spans="1:22" ht="15.75" thickBot="1" x14ac:dyDescent="0.3">
      <c r="A18" s="229"/>
      <c r="B18" s="227"/>
      <c r="C18" s="6"/>
      <c r="D18" s="40">
        <f t="shared" ref="D18:V18" si="2">SUM(D4:D17)</f>
        <v>1928</v>
      </c>
      <c r="E18" s="41">
        <f t="shared" si="2"/>
        <v>11217</v>
      </c>
      <c r="F18" s="42">
        <f t="shared" si="2"/>
        <v>214.39200000000005</v>
      </c>
      <c r="G18" s="42">
        <f t="shared" si="2"/>
        <v>0</v>
      </c>
      <c r="H18" s="42">
        <f t="shared" si="2"/>
        <v>13981.549999999912</v>
      </c>
      <c r="I18" s="42">
        <f t="shared" si="2"/>
        <v>39230.614999999998</v>
      </c>
      <c r="J18" s="42">
        <f t="shared" si="2"/>
        <v>453.22999999999729</v>
      </c>
      <c r="K18" s="42">
        <f t="shared" si="2"/>
        <v>1</v>
      </c>
      <c r="L18" s="43">
        <f t="shared" si="2"/>
        <v>25934.500000000015</v>
      </c>
      <c r="M18" s="44">
        <f>SUM(M4:M17)</f>
        <v>69917</v>
      </c>
      <c r="N18" s="45">
        <f t="shared" si="2"/>
        <v>0</v>
      </c>
      <c r="O18" s="41">
        <f t="shared" si="2"/>
        <v>6725</v>
      </c>
      <c r="P18" s="42">
        <f t="shared" si="2"/>
        <v>-199280.44000000018</v>
      </c>
      <c r="Q18" s="42">
        <f t="shared" si="2"/>
        <v>0</v>
      </c>
      <c r="R18" s="41">
        <f t="shared" si="2"/>
        <v>1220</v>
      </c>
      <c r="S18" s="172">
        <f t="shared" si="2"/>
        <v>1.9900000000052387</v>
      </c>
      <c r="T18" s="172">
        <f t="shared" si="2"/>
        <v>0</v>
      </c>
      <c r="U18" s="172">
        <f t="shared" si="2"/>
        <v>365000</v>
      </c>
      <c r="V18" s="17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173"/>
      <c r="T19" s="174"/>
      <c r="U19" s="175"/>
      <c r="V19" s="17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66"/>
      <c r="T20" s="167"/>
      <c r="U20" s="168"/>
      <c r="V20" s="16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66"/>
      <c r="T21" s="167"/>
      <c r="U21" s="168"/>
      <c r="V21" s="167"/>
    </row>
    <row r="22" spans="1:22" x14ac:dyDescent="0.25">
      <c r="A22" s="18" t="s">
        <v>158</v>
      </c>
      <c r="B22" s="19" t="s">
        <v>159</v>
      </c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66"/>
      <c r="T22" s="167"/>
      <c r="U22" s="168"/>
      <c r="V22" s="16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66"/>
      <c r="T23" s="167"/>
      <c r="U23" s="168"/>
      <c r="V23" s="16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66"/>
      <c r="T24" s="167"/>
      <c r="U24" s="168"/>
      <c r="V24" s="16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66"/>
      <c r="T25" s="167"/>
      <c r="U25" s="168"/>
      <c r="V25" s="16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66"/>
      <c r="T26" s="167"/>
      <c r="U26" s="168"/>
      <c r="V26" s="16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66"/>
      <c r="T27" s="167"/>
      <c r="U27" s="168"/>
      <c r="V27" s="16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66"/>
      <c r="T28" s="167"/>
      <c r="U28" s="168"/>
      <c r="V28" s="16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169"/>
      <c r="T29" s="170"/>
      <c r="U29" s="171"/>
      <c r="V29" s="170"/>
    </row>
    <row r="30" spans="1:22" ht="15.75" thickBot="1" x14ac:dyDescent="0.3">
      <c r="A30" s="230"/>
      <c r="B30" s="231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176">
        <f t="shared" si="4"/>
        <v>0</v>
      </c>
      <c r="T30" s="176">
        <f t="shared" si="4"/>
        <v>0</v>
      </c>
      <c r="U30" s="176">
        <f t="shared" si="4"/>
        <v>0</v>
      </c>
      <c r="V30" s="176">
        <f t="shared" si="4"/>
        <v>0</v>
      </c>
    </row>
    <row r="31" spans="1:22" x14ac:dyDescent="0.25">
      <c r="A31" s="232" t="s">
        <v>41</v>
      </c>
      <c r="B31" s="233"/>
      <c r="C31" s="63">
        <v>380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177"/>
      <c r="T31" s="178"/>
      <c r="U31" s="179"/>
      <c r="V31" s="178"/>
    </row>
    <row r="32" spans="1:22" x14ac:dyDescent="0.25">
      <c r="A32" s="29" t="s">
        <v>160</v>
      </c>
      <c r="B32" s="72" t="s">
        <v>161</v>
      </c>
      <c r="C32" s="73">
        <f>C31+1</f>
        <v>381</v>
      </c>
      <c r="D32" s="20">
        <v>150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166"/>
      <c r="T32" s="167"/>
      <c r="U32" s="168"/>
      <c r="V32" s="167"/>
    </row>
    <row r="33" spans="1:22" x14ac:dyDescent="0.25">
      <c r="A33" s="29" t="s">
        <v>162</v>
      </c>
      <c r="B33" s="72" t="s">
        <v>163</v>
      </c>
      <c r="C33" s="73">
        <f t="shared" ref="C33:C44" si="5">C32+1</f>
        <v>382</v>
      </c>
      <c r="D33" s="20">
        <v>400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166"/>
      <c r="T33" s="167"/>
      <c r="U33" s="168"/>
      <c r="V33" s="167"/>
    </row>
    <row r="34" spans="1:22" x14ac:dyDescent="0.25">
      <c r="A34" s="29"/>
      <c r="B34" s="72"/>
      <c r="C34" s="73">
        <f t="shared" si="5"/>
        <v>383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66"/>
      <c r="T34" s="167"/>
      <c r="U34" s="168"/>
      <c r="V34" s="167"/>
    </row>
    <row r="35" spans="1:22" x14ac:dyDescent="0.25">
      <c r="A35" s="30"/>
      <c r="B35" s="99"/>
      <c r="C35" s="73">
        <f t="shared" si="5"/>
        <v>384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66"/>
      <c r="T35" s="167"/>
      <c r="U35" s="168"/>
      <c r="V35" s="167"/>
    </row>
    <row r="36" spans="1:22" x14ac:dyDescent="0.25">
      <c r="A36" s="72"/>
      <c r="B36" s="72"/>
      <c r="C36" s="73">
        <f t="shared" si="5"/>
        <v>385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66"/>
      <c r="T36" s="167"/>
      <c r="U36" s="168"/>
      <c r="V36" s="167"/>
    </row>
    <row r="37" spans="1:22" x14ac:dyDescent="0.25">
      <c r="A37" s="29"/>
      <c r="B37" s="72"/>
      <c r="C37" s="73">
        <f t="shared" si="5"/>
        <v>386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66"/>
      <c r="T37" s="167"/>
      <c r="U37" s="168"/>
      <c r="V37" s="167"/>
    </row>
    <row r="38" spans="1:22" x14ac:dyDescent="0.25">
      <c r="A38" s="18"/>
      <c r="B38" s="19"/>
      <c r="C38" s="73">
        <f t="shared" si="5"/>
        <v>387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66"/>
      <c r="T38" s="167"/>
      <c r="U38" s="168"/>
      <c r="V38" s="167"/>
    </row>
    <row r="39" spans="1:22" x14ac:dyDescent="0.25">
      <c r="A39" s="18"/>
      <c r="B39" s="19"/>
      <c r="C39" s="73">
        <f t="shared" si="5"/>
        <v>388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66"/>
      <c r="T39" s="167"/>
      <c r="U39" s="168"/>
      <c r="V39" s="167"/>
    </row>
    <row r="40" spans="1:22" x14ac:dyDescent="0.25">
      <c r="A40" s="18"/>
      <c r="B40" s="19"/>
      <c r="C40" s="73">
        <f t="shared" si="5"/>
        <v>389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66"/>
      <c r="T40" s="167"/>
      <c r="U40" s="168"/>
      <c r="V40" s="167"/>
    </row>
    <row r="41" spans="1:22" x14ac:dyDescent="0.25">
      <c r="A41" s="18"/>
      <c r="B41" s="19"/>
      <c r="C41" s="73">
        <f t="shared" si="5"/>
        <v>390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66"/>
      <c r="T41" s="167"/>
      <c r="U41" s="168"/>
      <c r="V41" s="167"/>
    </row>
    <row r="42" spans="1:22" x14ac:dyDescent="0.25">
      <c r="A42" s="18"/>
      <c r="B42" s="19"/>
      <c r="C42" s="73">
        <f t="shared" si="5"/>
        <v>391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66"/>
      <c r="T42" s="167"/>
      <c r="U42" s="168"/>
      <c r="V42" s="167"/>
    </row>
    <row r="43" spans="1:22" x14ac:dyDescent="0.25">
      <c r="A43" s="29" t="s">
        <v>85</v>
      </c>
      <c r="B43" s="72" t="s">
        <v>58</v>
      </c>
      <c r="C43" s="73">
        <f t="shared" si="5"/>
        <v>392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66"/>
      <c r="T43" s="167"/>
      <c r="U43" s="168"/>
      <c r="V43" s="167"/>
    </row>
    <row r="44" spans="1:22" x14ac:dyDescent="0.25">
      <c r="A44" s="29" t="s">
        <v>85</v>
      </c>
      <c r="B44" s="72" t="s">
        <v>57</v>
      </c>
      <c r="C44" s="73">
        <f t="shared" si="5"/>
        <v>393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66"/>
      <c r="T44" s="167"/>
      <c r="U44" s="168"/>
      <c r="V44" s="167"/>
    </row>
    <row r="45" spans="1:22" x14ac:dyDescent="0.25">
      <c r="A45" s="74"/>
      <c r="B45" s="75"/>
      <c r="C45" s="73"/>
      <c r="D45" s="76">
        <f>SUM(D31:D44)</f>
        <v>550</v>
      </c>
      <c r="E45" s="76">
        <f t="shared" ref="E45:V45" si="6">SUM(E31:E44)</f>
        <v>0</v>
      </c>
      <c r="F45" s="77">
        <f t="shared" si="6"/>
        <v>0</v>
      </c>
      <c r="G45" s="77">
        <f t="shared" si="6"/>
        <v>0</v>
      </c>
      <c r="H45" s="77">
        <f t="shared" si="6"/>
        <v>0</v>
      </c>
      <c r="I45" s="77">
        <f t="shared" si="6"/>
        <v>0</v>
      </c>
      <c r="J45" s="77">
        <f t="shared" si="6"/>
        <v>0</v>
      </c>
      <c r="K45" s="77">
        <f t="shared" si="6"/>
        <v>0</v>
      </c>
      <c r="L45" s="78">
        <f t="shared" si="6"/>
        <v>0</v>
      </c>
      <c r="M45" s="79">
        <f>SUM(M32:M44)</f>
        <v>0</v>
      </c>
      <c r="N45" s="77">
        <f t="shared" si="6"/>
        <v>0</v>
      </c>
      <c r="O45" s="76">
        <f t="shared" si="6"/>
        <v>0</v>
      </c>
      <c r="P45" s="77">
        <f t="shared" si="6"/>
        <v>0</v>
      </c>
      <c r="Q45" s="77">
        <f t="shared" si="6"/>
        <v>0</v>
      </c>
      <c r="R45" s="76">
        <f t="shared" si="6"/>
        <v>0</v>
      </c>
      <c r="S45" s="180">
        <f t="shared" si="6"/>
        <v>0</v>
      </c>
      <c r="T45" s="180">
        <f t="shared" si="6"/>
        <v>0</v>
      </c>
      <c r="U45" s="180">
        <f t="shared" si="6"/>
        <v>0</v>
      </c>
      <c r="V45" s="180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21611.96</v>
      </c>
      <c r="C46" s="82" t="s">
        <v>49</v>
      </c>
      <c r="D46" s="83">
        <f>D18+D30-D45</f>
        <v>1378</v>
      </c>
      <c r="E46" s="83">
        <f t="shared" ref="E46:V46" si="7">E18+E30-E45</f>
        <v>11217</v>
      </c>
      <c r="F46" s="84">
        <f t="shared" si="7"/>
        <v>214.39200000000005</v>
      </c>
      <c r="G46" s="84">
        <f t="shared" si="7"/>
        <v>0</v>
      </c>
      <c r="H46" s="84">
        <f t="shared" si="7"/>
        <v>13981.549999999912</v>
      </c>
      <c r="I46" s="84">
        <f t="shared" si="7"/>
        <v>39230.614999999998</v>
      </c>
      <c r="J46" s="84">
        <f t="shared" si="7"/>
        <v>453.22999999999729</v>
      </c>
      <c r="K46" s="84">
        <f t="shared" si="7"/>
        <v>1</v>
      </c>
      <c r="L46" s="85">
        <f t="shared" si="7"/>
        <v>25934.500000000015</v>
      </c>
      <c r="M46" s="15">
        <f>M18+M30-M45</f>
        <v>69917</v>
      </c>
      <c r="N46" s="84">
        <f t="shared" si="7"/>
        <v>0</v>
      </c>
      <c r="O46" s="83">
        <f t="shared" si="7"/>
        <v>6725</v>
      </c>
      <c r="P46" s="84">
        <f t="shared" si="7"/>
        <v>-199280.44000000018</v>
      </c>
      <c r="Q46" s="84">
        <f t="shared" si="7"/>
        <v>0</v>
      </c>
      <c r="R46" s="83">
        <f t="shared" si="7"/>
        <v>1220</v>
      </c>
      <c r="S46" s="181">
        <f t="shared" si="7"/>
        <v>1.9900000000052387</v>
      </c>
      <c r="T46" s="181">
        <f t="shared" si="7"/>
        <v>0</v>
      </c>
      <c r="U46" s="181">
        <f t="shared" si="7"/>
        <v>365000</v>
      </c>
      <c r="V46" s="181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E003-1540-460D-AC29-950D34164697}">
  <dimension ref="A1:V51"/>
  <sheetViews>
    <sheetView rightToLeft="1" workbookViewId="0">
      <selection activeCell="G27" sqref="G2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4</v>
      </c>
      <c r="C1" s="3"/>
      <c r="D1" s="234" t="s">
        <v>0</v>
      </c>
      <c r="E1" s="235"/>
      <c r="F1" s="235"/>
      <c r="G1" s="235"/>
      <c r="H1" s="235"/>
      <c r="I1" s="235"/>
      <c r="J1" s="235"/>
      <c r="K1" s="235"/>
      <c r="L1" s="236"/>
      <c r="M1" s="88"/>
      <c r="N1" s="88"/>
      <c r="O1" s="266" t="s">
        <v>1</v>
      </c>
      <c r="P1" s="267"/>
      <c r="Q1" s="268"/>
      <c r="R1" s="266" t="s">
        <v>2</v>
      </c>
      <c r="S1" s="235"/>
      <c r="T1" s="236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27"/>
      <c r="C2" s="6"/>
      <c r="D2" s="227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41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319</v>
      </c>
      <c r="D4" s="13">
        <f>'[1]11'!D46</f>
        <v>1378</v>
      </c>
      <c r="E4" s="13">
        <f>'[1]11'!E46</f>
        <v>11217</v>
      </c>
      <c r="F4" s="90">
        <f>'[1]11'!F46</f>
        <v>214.39200000000005</v>
      </c>
      <c r="G4" s="90">
        <f>'[1]11'!G46</f>
        <v>0</v>
      </c>
      <c r="H4" s="90">
        <f>'[1]11'!H46</f>
        <v>13981.549999999912</v>
      </c>
      <c r="I4" s="90">
        <f>'[1]11'!I46</f>
        <v>39230.614999999998</v>
      </c>
      <c r="J4" s="90">
        <f>'[1]11'!J46</f>
        <v>453.22999999999729</v>
      </c>
      <c r="K4" s="90">
        <f>'[1]11'!K46</f>
        <v>1</v>
      </c>
      <c r="L4" s="9">
        <f>'[1]11'!L46</f>
        <v>25934.500000000015</v>
      </c>
      <c r="M4" s="15">
        <f>'[1]11'!M46</f>
        <v>69917</v>
      </c>
      <c r="N4" s="90">
        <f>'[1]11'!N46</f>
        <v>0</v>
      </c>
      <c r="O4" s="13">
        <f>'[1]11'!O46</f>
        <v>6725</v>
      </c>
      <c r="P4" s="90">
        <f>'[1]11'!P46</f>
        <v>-199280.44000000018</v>
      </c>
      <c r="Q4" s="90">
        <f>'[1]11'!Q46</f>
        <v>0</v>
      </c>
      <c r="R4" s="13">
        <f>'[1]11'!R46</f>
        <v>1220</v>
      </c>
      <c r="S4" s="90">
        <f>'[1]11'!S46</f>
        <v>1.9900000000052387</v>
      </c>
      <c r="T4" s="90">
        <f>'[1]11'!T46</f>
        <v>0</v>
      </c>
      <c r="U4" s="90">
        <f>'[1]11'!U46</f>
        <v>365000</v>
      </c>
      <c r="V4" s="90">
        <f>'[1]11'!V46</f>
        <v>18738.360000000022</v>
      </c>
    </row>
    <row r="5" spans="1:22" x14ac:dyDescent="0.25">
      <c r="A5" s="18" t="s">
        <v>164</v>
      </c>
      <c r="B5" s="19" t="s">
        <v>165</v>
      </c>
      <c r="C5" s="6">
        <f>C4+1</f>
        <v>320</v>
      </c>
      <c r="D5" s="20"/>
      <c r="E5" s="21">
        <v>3000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17" si="0">C5+1</f>
        <v>321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322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331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332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229"/>
      <c r="B18" s="227"/>
      <c r="C18" s="6"/>
      <c r="D18" s="40">
        <f>SUM(D4:D17)</f>
        <v>1378</v>
      </c>
      <c r="E18" s="41">
        <f t="shared" ref="E18:O18" si="1">SUM(E4:E17)</f>
        <v>14217</v>
      </c>
      <c r="F18" s="42">
        <f t="shared" si="1"/>
        <v>214.39200000000005</v>
      </c>
      <c r="G18" s="42">
        <f t="shared" si="1"/>
        <v>0</v>
      </c>
      <c r="H18" s="42">
        <f t="shared" si="1"/>
        <v>13981.549999999912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4">
        <f>SUM(M4:M17)</f>
        <v>69917</v>
      </c>
      <c r="N18" s="45">
        <f t="shared" si="1"/>
        <v>0</v>
      </c>
      <c r="O18" s="41">
        <f t="shared" si="1"/>
        <v>6725</v>
      </c>
      <c r="P18" s="42">
        <f>SUM(P4:P17)</f>
        <v>-199280.44000000018</v>
      </c>
      <c r="Q18" s="42">
        <f t="shared" ref="Q18:V18" si="2">SUM(Q4:Q17)</f>
        <v>0</v>
      </c>
      <c r="R18" s="41">
        <f t="shared" si="2"/>
        <v>1220</v>
      </c>
      <c r="S18" s="42">
        <f t="shared" si="2"/>
        <v>1.9900000000052387</v>
      </c>
      <c r="T18" s="42">
        <f t="shared" si="2"/>
        <v>0</v>
      </c>
      <c r="U18" s="42">
        <f t="shared" si="2"/>
        <v>365000</v>
      </c>
      <c r="V18" s="4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230"/>
      <c r="B30" s="231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60">
        <f t="shared" si="4"/>
        <v>0</v>
      </c>
      <c r="T30" s="60">
        <f t="shared" si="4"/>
        <v>0</v>
      </c>
      <c r="U30" s="60">
        <f t="shared" si="4"/>
        <v>0</v>
      </c>
      <c r="V30" s="60">
        <f t="shared" si="4"/>
        <v>0</v>
      </c>
    </row>
    <row r="31" spans="1:22" x14ac:dyDescent="0.25">
      <c r="A31" s="232" t="s">
        <v>41</v>
      </c>
      <c r="B31" s="233"/>
      <c r="C31" s="63">
        <v>382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29" t="s">
        <v>85</v>
      </c>
      <c r="B32" s="72" t="s">
        <v>57</v>
      </c>
      <c r="C32" s="73">
        <f>C31+1</f>
        <v>383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85</v>
      </c>
      <c r="B33" s="72" t="s">
        <v>58</v>
      </c>
      <c r="C33" s="73">
        <f t="shared" ref="C33:C49" si="5">C32+1</f>
        <v>384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388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72"/>
      <c r="C38" s="73">
        <f t="shared" si="5"/>
        <v>389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390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72"/>
      <c r="C40" s="73">
        <f t="shared" si="5"/>
        <v>391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5"/>
        <v>392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5"/>
        <v>393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399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>SUM(D31:D49)</f>
        <v>0</v>
      </c>
      <c r="E50" s="76">
        <f t="shared" ref="E50:V50" si="6">SUM(E31:E49)</f>
        <v>0</v>
      </c>
      <c r="F50" s="77">
        <f t="shared" si="6"/>
        <v>0</v>
      </c>
      <c r="G50" s="77">
        <f t="shared" si="6"/>
        <v>0</v>
      </c>
      <c r="H50" s="77">
        <f t="shared" si="6"/>
        <v>0</v>
      </c>
      <c r="I50" s="77">
        <f t="shared" si="6"/>
        <v>0</v>
      </c>
      <c r="J50" s="77">
        <f t="shared" si="6"/>
        <v>0</v>
      </c>
      <c r="K50" s="77">
        <f t="shared" si="6"/>
        <v>0</v>
      </c>
      <c r="L50" s="78">
        <f t="shared" si="6"/>
        <v>0</v>
      </c>
      <c r="M50" s="79">
        <f>SUM(M32:M49)</f>
        <v>0</v>
      </c>
      <c r="N50" s="77">
        <f t="shared" si="6"/>
        <v>0</v>
      </c>
      <c r="O50" s="76">
        <f t="shared" si="6"/>
        <v>0</v>
      </c>
      <c r="P50" s="77">
        <f t="shared" si="6"/>
        <v>0</v>
      </c>
      <c r="Q50" s="77">
        <f t="shared" si="6"/>
        <v>0</v>
      </c>
      <c r="R50" s="76">
        <f t="shared" si="6"/>
        <v>0</v>
      </c>
      <c r="S50" s="77">
        <f t="shared" si="6"/>
        <v>0</v>
      </c>
      <c r="T50" s="77">
        <f t="shared" si="6"/>
        <v>0</v>
      </c>
      <c r="U50" s="77">
        <f t="shared" si="6"/>
        <v>0</v>
      </c>
      <c r="V50" s="77">
        <f t="shared" si="6"/>
        <v>0</v>
      </c>
    </row>
    <row r="51" spans="1:22" ht="15.75" thickBot="1" x14ac:dyDescent="0.3">
      <c r="A51" s="80" t="s">
        <v>48</v>
      </c>
      <c r="B51" s="81">
        <f>D51+E51+F51*5+G51*3.5+O51+R51</f>
        <v>24611.96</v>
      </c>
      <c r="C51" s="82" t="s">
        <v>49</v>
      </c>
      <c r="D51" s="83">
        <f>D18+D30-D50</f>
        <v>1378</v>
      </c>
      <c r="E51" s="83">
        <f t="shared" ref="E51:V51" si="7">E18+E30-E50</f>
        <v>14217</v>
      </c>
      <c r="F51" s="84">
        <f t="shared" si="7"/>
        <v>214.39200000000005</v>
      </c>
      <c r="G51" s="84">
        <f t="shared" si="7"/>
        <v>0</v>
      </c>
      <c r="H51" s="84">
        <f t="shared" si="7"/>
        <v>13981.549999999912</v>
      </c>
      <c r="I51" s="84">
        <f t="shared" si="7"/>
        <v>39230.614999999998</v>
      </c>
      <c r="J51" s="84">
        <f t="shared" si="7"/>
        <v>453.22999999999729</v>
      </c>
      <c r="K51" s="84">
        <f t="shared" si="7"/>
        <v>1</v>
      </c>
      <c r="L51" s="85">
        <f t="shared" si="7"/>
        <v>25934.500000000015</v>
      </c>
      <c r="M51" s="15">
        <f>M18+M30-M50</f>
        <v>69917</v>
      </c>
      <c r="N51" s="84">
        <f t="shared" si="7"/>
        <v>0</v>
      </c>
      <c r="O51" s="83">
        <f t="shared" si="7"/>
        <v>6725</v>
      </c>
      <c r="P51" s="84">
        <f t="shared" si="7"/>
        <v>-199280.44000000018</v>
      </c>
      <c r="Q51" s="84">
        <f t="shared" si="7"/>
        <v>0</v>
      </c>
      <c r="R51" s="83">
        <f t="shared" si="7"/>
        <v>1220</v>
      </c>
      <c r="S51" s="84">
        <f t="shared" si="7"/>
        <v>1.9900000000052387</v>
      </c>
      <c r="T51" s="84">
        <f t="shared" si="7"/>
        <v>0</v>
      </c>
      <c r="U51" s="84">
        <f t="shared" si="7"/>
        <v>365000</v>
      </c>
      <c r="V51" s="84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A0C2C-903E-4955-98CA-B2F2089D96AF}">
  <dimension ref="A1:V55"/>
  <sheetViews>
    <sheetView rightToLeft="1" workbookViewId="0">
      <selection activeCell="J22" sqref="J22"/>
    </sheetView>
  </sheetViews>
  <sheetFormatPr defaultRowHeight="15" x14ac:dyDescent="0.25"/>
  <cols>
    <col min="1" max="1" width="26.28515625" customWidth="1"/>
    <col min="2" max="2" width="37.570312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7" max="17" width="9.71093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13</v>
      </c>
      <c r="B1" s="2">
        <f>'[1]1'!B1</f>
        <v>4</v>
      </c>
      <c r="C1" s="3"/>
      <c r="D1" s="234" t="s">
        <v>0</v>
      </c>
      <c r="E1" s="235"/>
      <c r="F1" s="235"/>
      <c r="G1" s="235"/>
      <c r="H1" s="235"/>
      <c r="I1" s="235"/>
      <c r="J1" s="235"/>
      <c r="K1" s="235"/>
      <c r="L1" s="236"/>
      <c r="M1" s="88"/>
      <c r="N1" s="88"/>
      <c r="O1" s="237" t="s">
        <v>1</v>
      </c>
      <c r="P1" s="235"/>
      <c r="Q1" s="236"/>
      <c r="R1" s="237" t="s">
        <v>2</v>
      </c>
      <c r="S1" s="235"/>
      <c r="T1" s="236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27"/>
      <c r="C2" s="6"/>
      <c r="D2" s="227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41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320</v>
      </c>
      <c r="D4" s="13">
        <f>'[1]12'!D51</f>
        <v>1378</v>
      </c>
      <c r="E4" s="13">
        <f>'[1]12'!E51</f>
        <v>14217</v>
      </c>
      <c r="F4" s="90">
        <f>'[1]12'!F51</f>
        <v>214.39200000000005</v>
      </c>
      <c r="G4" s="90">
        <f>'[1]12'!G51</f>
        <v>0</v>
      </c>
      <c r="H4" s="90">
        <f>'[1]12'!H51</f>
        <v>13981.549999999912</v>
      </c>
      <c r="I4" s="90">
        <f>'[1]12'!I51</f>
        <v>39230.614999999998</v>
      </c>
      <c r="J4" s="90">
        <f>'[1]12'!J51</f>
        <v>453.22999999999729</v>
      </c>
      <c r="K4" s="90">
        <f>'[1]12'!K51</f>
        <v>1</v>
      </c>
      <c r="L4" s="9">
        <f>'[1]12'!L51</f>
        <v>25934.500000000015</v>
      </c>
      <c r="M4" s="15">
        <f>'[1]12'!M51</f>
        <v>69917</v>
      </c>
      <c r="N4" s="90">
        <f>'[1]12'!N51</f>
        <v>0</v>
      </c>
      <c r="O4" s="13">
        <f>'[1]12'!O51</f>
        <v>6725</v>
      </c>
      <c r="P4" s="90">
        <f>'[1]12'!P51</f>
        <v>-199280.44000000018</v>
      </c>
      <c r="Q4" s="90">
        <f>'[1]12'!Q51</f>
        <v>0</v>
      </c>
      <c r="R4" s="13">
        <f>'[1]12'!R51</f>
        <v>1220</v>
      </c>
      <c r="S4" s="90">
        <f>'[1]12'!S51</f>
        <v>1.9900000000052387</v>
      </c>
      <c r="T4" s="90">
        <f>'[1]12'!T51</f>
        <v>0</v>
      </c>
      <c r="U4" s="90">
        <f>'[1]12'!U51</f>
        <v>365000</v>
      </c>
      <c r="V4" s="90">
        <f>'[1]12'!V51</f>
        <v>18738.360000000022</v>
      </c>
    </row>
    <row r="5" spans="1:22" x14ac:dyDescent="0.25">
      <c r="A5" s="18" t="s">
        <v>166</v>
      </c>
      <c r="B5" s="19" t="s">
        <v>147</v>
      </c>
      <c r="C5" s="6">
        <f>C4+1</f>
        <v>321</v>
      </c>
      <c r="D5" s="20"/>
      <c r="E5" s="21">
        <v>300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50</v>
      </c>
      <c r="C6" s="6">
        <f t="shared" ref="C6:C16" si="0">C5+1</f>
        <v>322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7275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51</v>
      </c>
      <c r="C7" s="6">
        <f t="shared" si="0"/>
        <v>323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1500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325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326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>C16+1</f>
        <v>333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>C17+1</f>
        <v>334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229"/>
      <c r="B19" s="227"/>
      <c r="C19" s="6"/>
      <c r="D19" s="40">
        <f t="shared" ref="D19:V19" si="1">SUM(D4:D18)</f>
        <v>1378</v>
      </c>
      <c r="E19" s="41">
        <f t="shared" si="1"/>
        <v>14517</v>
      </c>
      <c r="F19" s="42">
        <f t="shared" si="1"/>
        <v>214.39200000000005</v>
      </c>
      <c r="G19" s="42">
        <f t="shared" si="1"/>
        <v>0</v>
      </c>
      <c r="H19" s="42">
        <f t="shared" si="1"/>
        <v>13981.549999999912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0</v>
      </c>
      <c r="O19" s="41">
        <f t="shared" si="1"/>
        <v>14000</v>
      </c>
      <c r="P19" s="42">
        <f t="shared" si="1"/>
        <v>-199280.44000000018</v>
      </c>
      <c r="Q19" s="42">
        <f t="shared" si="1"/>
        <v>0</v>
      </c>
      <c r="R19" s="41">
        <f t="shared" si="1"/>
        <v>2720</v>
      </c>
      <c r="S19" s="42">
        <f t="shared" si="1"/>
        <v>1.9900000000052387</v>
      </c>
      <c r="T19" s="42">
        <f t="shared" si="1"/>
        <v>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161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91</v>
      </c>
      <c r="B21" s="19" t="s">
        <v>40</v>
      </c>
      <c r="C21" s="47">
        <f>C20+1</f>
        <v>162</v>
      </c>
      <c r="D21" s="20"/>
      <c r="E21" s="21">
        <v>6745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-5525</v>
      </c>
      <c r="P21" s="23"/>
      <c r="Q21" s="27"/>
      <c r="R21" s="26">
        <v>-1220</v>
      </c>
      <c r="S21" s="23"/>
      <c r="T21" s="27"/>
      <c r="U21" s="28"/>
      <c r="V21" s="27"/>
    </row>
    <row r="22" spans="1:22" x14ac:dyDescent="0.25">
      <c r="A22" s="18" t="s">
        <v>40</v>
      </c>
      <c r="B22" s="19" t="s">
        <v>10</v>
      </c>
      <c r="C22" s="47">
        <f t="shared" ref="C22:C30" si="2">C21+1</f>
        <v>163</v>
      </c>
      <c r="D22" s="20">
        <v>10000</v>
      </c>
      <c r="E22" s="21">
        <v>-10000</v>
      </c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40</v>
      </c>
      <c r="B23" s="19" t="s">
        <v>10</v>
      </c>
      <c r="C23" s="47">
        <f t="shared" si="2"/>
        <v>164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 t="s">
        <v>90</v>
      </c>
      <c r="B24" s="19" t="s">
        <v>25</v>
      </c>
      <c r="C24" s="47">
        <f t="shared" si="2"/>
        <v>165</v>
      </c>
      <c r="D24" s="20"/>
      <c r="E24" s="21"/>
      <c r="F24" s="22"/>
      <c r="G24" s="22"/>
      <c r="H24" s="23">
        <v>-50</v>
      </c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>
        <v>50</v>
      </c>
      <c r="T24" s="27"/>
      <c r="U24" s="28"/>
      <c r="V24" s="27"/>
    </row>
    <row r="25" spans="1:22" x14ac:dyDescent="0.25">
      <c r="A25" s="18"/>
      <c r="B25" s="19"/>
      <c r="C25" s="47">
        <f t="shared" si="2"/>
        <v>166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167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171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230"/>
      <c r="B31" s="231"/>
      <c r="C31" s="58"/>
      <c r="D31" s="59">
        <f>SUM(D20:D30)</f>
        <v>20000</v>
      </c>
      <c r="E31" s="59">
        <f t="shared" ref="E31:V31" si="3">SUM(E20:E30)</f>
        <v>-13255</v>
      </c>
      <c r="F31" s="60">
        <f t="shared" si="3"/>
        <v>0</v>
      </c>
      <c r="G31" s="60">
        <f t="shared" si="3"/>
        <v>0</v>
      </c>
      <c r="H31" s="60">
        <f t="shared" si="3"/>
        <v>-50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2">
        <f>SUM(M21:M30)</f>
        <v>0</v>
      </c>
      <c r="N31" s="60">
        <f t="shared" si="3"/>
        <v>0</v>
      </c>
      <c r="O31" s="59">
        <f t="shared" si="3"/>
        <v>-5525</v>
      </c>
      <c r="P31" s="60">
        <f t="shared" si="3"/>
        <v>0</v>
      </c>
      <c r="Q31" s="60">
        <f t="shared" si="3"/>
        <v>0</v>
      </c>
      <c r="R31" s="59">
        <f t="shared" si="3"/>
        <v>-1220</v>
      </c>
      <c r="S31" s="60">
        <f t="shared" si="3"/>
        <v>50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32" t="s">
        <v>41</v>
      </c>
      <c r="B32" s="233"/>
      <c r="C32" s="63">
        <v>382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18" t="s">
        <v>167</v>
      </c>
      <c r="B33" s="19" t="s">
        <v>168</v>
      </c>
      <c r="C33" s="73">
        <f>C32+1</f>
        <v>383</v>
      </c>
      <c r="D33" s="20">
        <v>300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169</v>
      </c>
      <c r="B34" s="72" t="s">
        <v>170</v>
      </c>
      <c r="C34" s="73">
        <f t="shared" ref="C34:C54" si="4">C33+1</f>
        <v>384</v>
      </c>
      <c r="D34" s="20">
        <v>670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9" t="s">
        <v>171</v>
      </c>
      <c r="B35" s="19" t="s">
        <v>172</v>
      </c>
      <c r="C35" s="73">
        <f t="shared" si="4"/>
        <v>385</v>
      </c>
      <c r="D35" s="20">
        <v>9771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9" t="s">
        <v>173</v>
      </c>
      <c r="B36" s="19" t="s">
        <v>174</v>
      </c>
      <c r="C36" s="73">
        <f t="shared" si="4"/>
        <v>386</v>
      </c>
      <c r="D36" s="20">
        <v>1395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9"/>
      <c r="B37" s="19" t="s">
        <v>107</v>
      </c>
      <c r="C37" s="73">
        <f t="shared" si="4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>
        <v>47.56</v>
      </c>
      <c r="T37" s="27"/>
      <c r="U37" s="28"/>
      <c r="V37" s="27"/>
    </row>
    <row r="38" spans="1:22" x14ac:dyDescent="0.25">
      <c r="A38" s="18" t="s">
        <v>175</v>
      </c>
      <c r="B38" s="72" t="s">
        <v>176</v>
      </c>
      <c r="C38" s="73">
        <f t="shared" si="4"/>
        <v>388</v>
      </c>
      <c r="D38" s="20">
        <v>840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177</v>
      </c>
      <c r="B39" s="72" t="s">
        <v>178</v>
      </c>
      <c r="C39" s="73">
        <f t="shared" si="4"/>
        <v>389</v>
      </c>
      <c r="D39" s="20">
        <v>600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179</v>
      </c>
      <c r="B40" s="72" t="s">
        <v>180</v>
      </c>
      <c r="C40" s="73">
        <f t="shared" si="4"/>
        <v>390</v>
      </c>
      <c r="D40" s="20">
        <v>300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85</v>
      </c>
      <c r="B41" s="72" t="s">
        <v>58</v>
      </c>
      <c r="C41" s="73">
        <f t="shared" si="4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>
        <v>20</v>
      </c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4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4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9" t="s">
        <v>85</v>
      </c>
      <c r="B52" s="72" t="s">
        <v>57</v>
      </c>
      <c r="C52" s="73">
        <f t="shared" si="4"/>
        <v>402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58</v>
      </c>
      <c r="C53" s="73">
        <f t="shared" si="4"/>
        <v>403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>
        <f t="shared" si="4"/>
        <v>404</v>
      </c>
      <c r="D54" s="76">
        <f t="shared" ref="D54:V54" si="5">SUM(D32:D53)</f>
        <v>13876</v>
      </c>
      <c r="E54" s="76">
        <f t="shared" si="5"/>
        <v>0</v>
      </c>
      <c r="F54" s="77">
        <f t="shared" si="5"/>
        <v>0</v>
      </c>
      <c r="G54" s="77">
        <f t="shared" si="5"/>
        <v>0</v>
      </c>
      <c r="H54" s="77">
        <f t="shared" si="5"/>
        <v>0</v>
      </c>
      <c r="I54" s="77">
        <f t="shared" si="5"/>
        <v>0</v>
      </c>
      <c r="J54" s="77">
        <f t="shared" si="5"/>
        <v>0</v>
      </c>
      <c r="K54" s="77">
        <f t="shared" si="5"/>
        <v>0</v>
      </c>
      <c r="L54" s="78">
        <f t="shared" si="5"/>
        <v>0</v>
      </c>
      <c r="M54" s="79">
        <f>SUM(M33:M53)</f>
        <v>0</v>
      </c>
      <c r="N54" s="77">
        <f t="shared" si="5"/>
        <v>0</v>
      </c>
      <c r="O54" s="76">
        <f t="shared" si="5"/>
        <v>0</v>
      </c>
      <c r="P54" s="77">
        <f t="shared" si="5"/>
        <v>0</v>
      </c>
      <c r="Q54" s="77">
        <f t="shared" si="5"/>
        <v>0</v>
      </c>
      <c r="R54" s="76">
        <f t="shared" si="5"/>
        <v>20</v>
      </c>
      <c r="S54" s="77">
        <f t="shared" si="5"/>
        <v>47.56</v>
      </c>
      <c r="T54" s="77">
        <f t="shared" si="5"/>
        <v>0</v>
      </c>
      <c r="U54" s="77">
        <f t="shared" si="5"/>
        <v>0</v>
      </c>
      <c r="V54" s="77">
        <f t="shared" si="5"/>
        <v>0</v>
      </c>
    </row>
    <row r="55" spans="1:22" ht="15.75" thickBot="1" x14ac:dyDescent="0.3">
      <c r="A55" s="80" t="s">
        <v>48</v>
      </c>
      <c r="B55" s="81">
        <f>D55+E55+F55*5+G55*3.5+O55+R55</f>
        <v>19790.96</v>
      </c>
      <c r="C55" s="82" t="s">
        <v>49</v>
      </c>
      <c r="D55" s="83">
        <f t="shared" ref="D55:V55" si="6">D19+D31-D54</f>
        <v>7502</v>
      </c>
      <c r="E55" s="83">
        <f t="shared" si="6"/>
        <v>1262</v>
      </c>
      <c r="F55" s="84">
        <f t="shared" si="6"/>
        <v>214.39200000000005</v>
      </c>
      <c r="G55" s="84">
        <f t="shared" si="6"/>
        <v>0</v>
      </c>
      <c r="H55" s="84">
        <f t="shared" si="6"/>
        <v>13931.549999999912</v>
      </c>
      <c r="I55" s="84">
        <f t="shared" si="6"/>
        <v>39230.614999999998</v>
      </c>
      <c r="J55" s="84">
        <f t="shared" si="6"/>
        <v>453.22999999999729</v>
      </c>
      <c r="K55" s="84">
        <f t="shared" si="6"/>
        <v>1</v>
      </c>
      <c r="L55" s="85">
        <f t="shared" si="6"/>
        <v>25934.500000000015</v>
      </c>
      <c r="M55" s="15">
        <f>M19+M31-M54</f>
        <v>69917</v>
      </c>
      <c r="N55" s="84">
        <f t="shared" si="6"/>
        <v>0</v>
      </c>
      <c r="O55" s="83">
        <f t="shared" si="6"/>
        <v>8475</v>
      </c>
      <c r="P55" s="84">
        <f t="shared" si="6"/>
        <v>-199280.44000000018</v>
      </c>
      <c r="Q55" s="84">
        <f t="shared" si="6"/>
        <v>0</v>
      </c>
      <c r="R55" s="83">
        <f t="shared" si="6"/>
        <v>1480</v>
      </c>
      <c r="S55" s="84">
        <f t="shared" si="6"/>
        <v>4.4300000000052364</v>
      </c>
      <c r="T55" s="84">
        <f t="shared" si="6"/>
        <v>0</v>
      </c>
      <c r="U55" s="84">
        <f t="shared" si="6"/>
        <v>365000</v>
      </c>
      <c r="V55" s="84">
        <f t="shared" si="6"/>
        <v>18738.360000000022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6B02-3A8C-42C9-967E-FE471F721C39}">
  <dimension ref="A1:V57"/>
  <sheetViews>
    <sheetView rightToLeft="1" workbookViewId="0">
      <selection activeCell="E16" sqref="E15:F16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4</v>
      </c>
      <c r="C1" s="3"/>
      <c r="D1" s="234" t="s">
        <v>0</v>
      </c>
      <c r="E1" s="235"/>
      <c r="F1" s="235"/>
      <c r="G1" s="235"/>
      <c r="H1" s="235"/>
      <c r="I1" s="235"/>
      <c r="J1" s="235"/>
      <c r="K1" s="235"/>
      <c r="L1" s="236"/>
      <c r="M1" s="88"/>
      <c r="N1" s="88"/>
      <c r="O1" s="237" t="s">
        <v>1</v>
      </c>
      <c r="P1" s="235"/>
      <c r="Q1" s="236"/>
      <c r="R1" s="237" t="s">
        <v>2</v>
      </c>
      <c r="S1" s="235"/>
      <c r="T1" s="236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27"/>
      <c r="C2" s="6"/>
      <c r="D2" s="227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41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181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323</v>
      </c>
      <c r="D4" s="13">
        <f>'[1]13'!D55</f>
        <v>7502</v>
      </c>
      <c r="E4" s="13">
        <f>'[1]13'!E55</f>
        <v>1262</v>
      </c>
      <c r="F4" s="90">
        <f>'[1]13'!F55</f>
        <v>214.39200000000005</v>
      </c>
      <c r="G4" s="90">
        <f>'[1]13'!G55</f>
        <v>0</v>
      </c>
      <c r="H4" s="90">
        <f>'[1]13'!H55</f>
        <v>13931.549999999912</v>
      </c>
      <c r="I4" s="90">
        <f>'[1]13'!I55</f>
        <v>39230.614999999998</v>
      </c>
      <c r="J4" s="90">
        <f>'[1]13'!J55</f>
        <v>453.22999999999729</v>
      </c>
      <c r="K4" s="90">
        <f>'[1]13'!K55</f>
        <v>1</v>
      </c>
      <c r="L4" s="9">
        <f>'[1]13'!L55</f>
        <v>25934.500000000015</v>
      </c>
      <c r="M4" s="15">
        <f>'[1]13'!M55</f>
        <v>69917</v>
      </c>
      <c r="N4" s="90">
        <f>'[1]13'!N55</f>
        <v>0</v>
      </c>
      <c r="O4" s="13">
        <f>'[1]13'!O55</f>
        <v>8475</v>
      </c>
      <c r="P4" s="90">
        <f>'[1]13'!P55</f>
        <v>-199280.44000000018</v>
      </c>
      <c r="Q4" s="90">
        <f>'[1]13'!Q55</f>
        <v>0</v>
      </c>
      <c r="R4" s="13">
        <f>'[1]13'!R55</f>
        <v>1480</v>
      </c>
      <c r="S4" s="90">
        <f>'[1]13'!S55</f>
        <v>4.4300000000052364</v>
      </c>
      <c r="T4" s="90">
        <f>'[1]13'!T55</f>
        <v>0</v>
      </c>
      <c r="U4" s="90">
        <f>'[1]13'!U55</f>
        <v>365000</v>
      </c>
      <c r="V4" s="90">
        <f>'[1]13'!V55</f>
        <v>18738.360000000022</v>
      </c>
    </row>
    <row r="5" spans="1:22" x14ac:dyDescent="0.25">
      <c r="A5" s="18"/>
      <c r="B5" s="19" t="s">
        <v>50</v>
      </c>
      <c r="C5" s="6">
        <f>C4+1</f>
        <v>324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3410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1" si="0">C5+1</f>
        <v>325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1429</v>
      </c>
      <c r="S6" s="23"/>
      <c r="T6" s="27"/>
      <c r="U6" s="28"/>
      <c r="V6" s="27"/>
    </row>
    <row r="7" spans="1:22" x14ac:dyDescent="0.25">
      <c r="A7" s="18" t="s">
        <v>182</v>
      </c>
      <c r="B7" s="19" t="s">
        <v>183</v>
      </c>
      <c r="C7" s="6">
        <f t="shared" si="0"/>
        <v>326</v>
      </c>
      <c r="D7" s="20"/>
      <c r="E7" s="20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33</v>
      </c>
      <c r="B8" s="19" t="s">
        <v>184</v>
      </c>
      <c r="C8" s="6" t="s">
        <v>185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>
        <v>10000</v>
      </c>
      <c r="Q8" s="27"/>
      <c r="R8" s="26"/>
      <c r="S8" s="23"/>
      <c r="T8" s="27"/>
      <c r="U8" s="28"/>
      <c r="V8" s="27"/>
    </row>
    <row r="9" spans="1:22" x14ac:dyDescent="0.25">
      <c r="A9" s="18" t="s">
        <v>186</v>
      </c>
      <c r="B9" s="19" t="s">
        <v>151</v>
      </c>
      <c r="C9" s="6">
        <f>C7+1</f>
        <v>327</v>
      </c>
      <c r="D9" s="20"/>
      <c r="E9" s="20"/>
      <c r="F9" s="22"/>
      <c r="G9" s="22"/>
      <c r="H9" s="23">
        <v>600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187</v>
      </c>
      <c r="B10" s="19" t="s">
        <v>188</v>
      </c>
      <c r="C10" s="6">
        <f t="shared" si="0"/>
        <v>328</v>
      </c>
      <c r="D10" s="20"/>
      <c r="E10" s="20"/>
      <c r="F10" s="22"/>
      <c r="G10" s="22"/>
      <c r="H10" s="23">
        <v>1500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329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330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331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332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333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334</v>
      </c>
      <c r="D16" s="20"/>
      <c r="E16" s="20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335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336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 t="s">
        <v>50</v>
      </c>
      <c r="C20" s="6">
        <f t="shared" si="0"/>
        <v>338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ht="15.75" thickBot="1" x14ac:dyDescent="0.3">
      <c r="A21" s="18"/>
      <c r="B21" s="19" t="s">
        <v>51</v>
      </c>
      <c r="C21" s="6">
        <f t="shared" si="0"/>
        <v>339</v>
      </c>
      <c r="D21" s="31"/>
      <c r="E21" s="32"/>
      <c r="F21" s="33"/>
      <c r="G21" s="33"/>
      <c r="H21" s="34"/>
      <c r="I21" s="34"/>
      <c r="J21" s="34"/>
      <c r="K21" s="34"/>
      <c r="L21" s="35"/>
      <c r="M21" s="34"/>
      <c r="N21" s="36"/>
      <c r="O21" s="37"/>
      <c r="P21" s="34"/>
      <c r="Q21" s="38"/>
      <c r="R21" s="37"/>
      <c r="S21" s="34"/>
      <c r="T21" s="38"/>
      <c r="U21" s="39"/>
      <c r="V21" s="38"/>
    </row>
    <row r="22" spans="1:22" ht="15.75" thickBot="1" x14ac:dyDescent="0.3">
      <c r="A22" s="229"/>
      <c r="B22" s="227"/>
      <c r="C22" s="6"/>
      <c r="D22" s="40">
        <f t="shared" ref="D22:V22" si="1">SUM(D4:D21)</f>
        <v>7502</v>
      </c>
      <c r="E22" s="41">
        <f t="shared" si="1"/>
        <v>1312</v>
      </c>
      <c r="F22" s="42">
        <f t="shared" si="1"/>
        <v>214.39200000000005</v>
      </c>
      <c r="G22" s="42">
        <f t="shared" si="1"/>
        <v>0</v>
      </c>
      <c r="H22" s="42">
        <f t="shared" si="1"/>
        <v>16031.549999999912</v>
      </c>
      <c r="I22" s="42">
        <f t="shared" si="1"/>
        <v>39230.614999999998</v>
      </c>
      <c r="J22" s="42">
        <f t="shared" si="1"/>
        <v>453.22999999999729</v>
      </c>
      <c r="K22" s="42">
        <f t="shared" si="1"/>
        <v>1</v>
      </c>
      <c r="L22" s="43">
        <f t="shared" si="1"/>
        <v>25934.500000000015</v>
      </c>
      <c r="M22" s="44">
        <f t="shared" si="1"/>
        <v>69917</v>
      </c>
      <c r="N22" s="45">
        <f t="shared" si="1"/>
        <v>0</v>
      </c>
      <c r="O22" s="41">
        <f t="shared" si="1"/>
        <v>11885</v>
      </c>
      <c r="P22" s="42">
        <f t="shared" si="1"/>
        <v>-189280.44000000018</v>
      </c>
      <c r="Q22" s="42">
        <f t="shared" si="1"/>
        <v>0</v>
      </c>
      <c r="R22" s="41">
        <f t="shared" si="1"/>
        <v>2909</v>
      </c>
      <c r="S22" s="42">
        <f t="shared" si="1"/>
        <v>4.4300000000052364</v>
      </c>
      <c r="T22" s="42">
        <f t="shared" si="1"/>
        <v>0</v>
      </c>
      <c r="U22" s="42">
        <f t="shared" si="1"/>
        <v>365000</v>
      </c>
      <c r="V22" s="42">
        <f t="shared" si="1"/>
        <v>18738.360000000022</v>
      </c>
    </row>
    <row r="23" spans="1:22" x14ac:dyDescent="0.25">
      <c r="A23" s="46" t="s">
        <v>36</v>
      </c>
      <c r="B23" s="46" t="s">
        <v>37</v>
      </c>
      <c r="C23" s="47">
        <v>165</v>
      </c>
      <c r="D23" s="48"/>
      <c r="E23" s="49"/>
      <c r="F23" s="50"/>
      <c r="G23" s="50"/>
      <c r="H23" s="50"/>
      <c r="I23" s="50"/>
      <c r="J23" s="50"/>
      <c r="K23" s="50"/>
      <c r="L23" s="51"/>
      <c r="M23" s="50"/>
      <c r="N23" s="52"/>
      <c r="O23" s="53"/>
      <c r="P23" s="50"/>
      <c r="Q23" s="54"/>
      <c r="R23" s="53"/>
      <c r="S23" s="50"/>
      <c r="T23" s="54"/>
      <c r="U23" s="55"/>
      <c r="V23" s="54"/>
    </row>
    <row r="24" spans="1:22" x14ac:dyDescent="0.25">
      <c r="A24" s="18" t="s">
        <v>91</v>
      </c>
      <c r="B24" s="19" t="s">
        <v>40</v>
      </c>
      <c r="C24" s="47">
        <f>C23+1</f>
        <v>166</v>
      </c>
      <c r="D24" s="20"/>
      <c r="E24" s="21">
        <v>4955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-3475</v>
      </c>
      <c r="P24" s="23"/>
      <c r="Q24" s="27"/>
      <c r="R24" s="26">
        <v>-1480</v>
      </c>
      <c r="S24" s="23"/>
      <c r="T24" s="27"/>
      <c r="U24" s="28"/>
      <c r="V24" s="27"/>
    </row>
    <row r="25" spans="1:22" x14ac:dyDescent="0.25">
      <c r="A25" s="18"/>
      <c r="B25" s="19"/>
      <c r="C25" s="47">
        <f t="shared" ref="C25:C33" si="2">C24+1</f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90</v>
      </c>
      <c r="C26" s="47">
        <f t="shared" si="2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158</v>
      </c>
      <c r="B27" s="19" t="s">
        <v>159</v>
      </c>
      <c r="C27" s="47">
        <f t="shared" si="2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189</v>
      </c>
      <c r="C28" s="47">
        <f t="shared" si="2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91</v>
      </c>
      <c r="B29" s="19" t="s">
        <v>40</v>
      </c>
      <c r="C29" s="47">
        <f t="shared" si="2"/>
        <v>171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 t="s">
        <v>40</v>
      </c>
      <c r="B30" s="19" t="s">
        <v>10</v>
      </c>
      <c r="C30" s="47">
        <f t="shared" si="2"/>
        <v>172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173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174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ht="15.75" thickBot="1" x14ac:dyDescent="0.3">
      <c r="A33" s="107"/>
      <c r="B33" s="108"/>
      <c r="C33" s="47">
        <f t="shared" si="2"/>
        <v>175</v>
      </c>
      <c r="D33" s="31"/>
      <c r="E33" s="32"/>
      <c r="F33" s="33"/>
      <c r="G33" s="33"/>
      <c r="H33" s="34"/>
      <c r="I33" s="34"/>
      <c r="J33" s="34"/>
      <c r="K33" s="34"/>
      <c r="L33" s="35"/>
      <c r="M33" s="34"/>
      <c r="N33" s="36"/>
      <c r="O33" s="37"/>
      <c r="P33" s="34"/>
      <c r="Q33" s="38"/>
      <c r="R33" s="37"/>
      <c r="S33" s="34"/>
      <c r="T33" s="38"/>
      <c r="U33" s="39"/>
      <c r="V33" s="38"/>
    </row>
    <row r="34" spans="1:22" ht="15.75" thickBot="1" x14ac:dyDescent="0.3">
      <c r="A34" s="230"/>
      <c r="B34" s="231"/>
      <c r="C34" s="58"/>
      <c r="D34" s="59">
        <f>SUM(D23:D33)</f>
        <v>0</v>
      </c>
      <c r="E34" s="59">
        <f t="shared" ref="E34:V34" si="3">SUM(E23:E33)</f>
        <v>4955</v>
      </c>
      <c r="F34" s="60">
        <f t="shared" si="3"/>
        <v>0</v>
      </c>
      <c r="G34" s="60">
        <f t="shared" si="3"/>
        <v>0</v>
      </c>
      <c r="H34" s="60">
        <f t="shared" si="3"/>
        <v>0</v>
      </c>
      <c r="I34" s="60">
        <f t="shared" si="3"/>
        <v>0</v>
      </c>
      <c r="J34" s="60">
        <f t="shared" si="3"/>
        <v>0</v>
      </c>
      <c r="K34" s="60">
        <f t="shared" si="3"/>
        <v>0</v>
      </c>
      <c r="L34" s="61">
        <f t="shared" si="3"/>
        <v>0</v>
      </c>
      <c r="M34" s="61">
        <f t="shared" si="3"/>
        <v>0</v>
      </c>
      <c r="N34" s="60">
        <f t="shared" si="3"/>
        <v>0</v>
      </c>
      <c r="O34" s="59">
        <f t="shared" si="3"/>
        <v>-3475</v>
      </c>
      <c r="P34" s="60">
        <f t="shared" si="3"/>
        <v>0</v>
      </c>
      <c r="Q34" s="60">
        <f t="shared" si="3"/>
        <v>0</v>
      </c>
      <c r="R34" s="59">
        <f t="shared" si="3"/>
        <v>-1480</v>
      </c>
      <c r="S34" s="60">
        <f t="shared" si="3"/>
        <v>0</v>
      </c>
      <c r="T34" s="60">
        <f t="shared" si="3"/>
        <v>0</v>
      </c>
      <c r="U34" s="60">
        <f t="shared" si="3"/>
        <v>0</v>
      </c>
      <c r="V34" s="60">
        <f t="shared" si="3"/>
        <v>0</v>
      </c>
    </row>
    <row r="35" spans="1:22" x14ac:dyDescent="0.25">
      <c r="A35" s="232" t="s">
        <v>41</v>
      </c>
      <c r="B35" s="233"/>
      <c r="C35" s="63">
        <v>391</v>
      </c>
      <c r="D35" s="64"/>
      <c r="E35" s="65"/>
      <c r="F35" s="66"/>
      <c r="G35" s="66"/>
      <c r="H35" s="66"/>
      <c r="I35" s="66"/>
      <c r="J35" s="66"/>
      <c r="K35" s="66"/>
      <c r="L35" s="67"/>
      <c r="M35" s="66"/>
      <c r="N35" s="68"/>
      <c r="O35" s="69"/>
      <c r="P35" s="66"/>
      <c r="Q35" s="70"/>
      <c r="R35" s="69"/>
      <c r="S35" s="66"/>
      <c r="T35" s="70"/>
      <c r="U35" s="71"/>
      <c r="V35" s="70"/>
    </row>
    <row r="36" spans="1:22" x14ac:dyDescent="0.25">
      <c r="A36" s="29" t="s">
        <v>190</v>
      </c>
      <c r="B36" s="72" t="s">
        <v>191</v>
      </c>
      <c r="C36" s="73">
        <f>C35+1</f>
        <v>392</v>
      </c>
      <c r="D36" s="20">
        <v>600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 t="s">
        <v>85</v>
      </c>
      <c r="B37" s="72" t="s">
        <v>57</v>
      </c>
      <c r="C37" s="73">
        <f t="shared" ref="C37:C44" si="4">C36+1</f>
        <v>393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100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29" t="s">
        <v>85</v>
      </c>
      <c r="B38" s="72" t="s">
        <v>58</v>
      </c>
      <c r="C38" s="73">
        <f t="shared" si="4"/>
        <v>394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>
        <v>30</v>
      </c>
      <c r="S38" s="23"/>
      <c r="T38" s="27"/>
      <c r="U38" s="28"/>
      <c r="V38" s="27"/>
    </row>
    <row r="39" spans="1:22" x14ac:dyDescent="0.25">
      <c r="A39" s="29" t="s">
        <v>192</v>
      </c>
      <c r="B39" s="72" t="s">
        <v>193</v>
      </c>
      <c r="C39" s="73">
        <f t="shared" si="4"/>
        <v>395</v>
      </c>
      <c r="D39" s="20">
        <v>1000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194</v>
      </c>
      <c r="B40" s="72" t="s">
        <v>195</v>
      </c>
      <c r="C40" s="73">
        <f t="shared" si="4"/>
        <v>396</v>
      </c>
      <c r="D40" s="20">
        <v>120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397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398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399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4"/>
        <v>400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>C44+1</f>
        <v>401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ref="C46:C55" si="5">C45+1</f>
        <v>402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403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404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405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5"/>
        <v>406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5"/>
        <v>407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5"/>
        <v>408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5"/>
        <v>409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3">
        <f t="shared" si="5"/>
        <v>410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18"/>
      <c r="B55" s="19"/>
      <c r="C55" s="73">
        <f t="shared" si="5"/>
        <v>411</v>
      </c>
      <c r="D55" s="20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74"/>
      <c r="B56" s="75"/>
      <c r="C56" s="73"/>
      <c r="D56" s="76">
        <f t="shared" ref="D56:V56" si="6">SUM(D35:D55)</f>
        <v>1720</v>
      </c>
      <c r="E56" s="76">
        <f t="shared" si="6"/>
        <v>0</v>
      </c>
      <c r="F56" s="77">
        <f t="shared" si="6"/>
        <v>0</v>
      </c>
      <c r="G56" s="77">
        <f t="shared" si="6"/>
        <v>0</v>
      </c>
      <c r="H56" s="77">
        <f t="shared" si="6"/>
        <v>0</v>
      </c>
      <c r="I56" s="77">
        <f t="shared" si="6"/>
        <v>0</v>
      </c>
      <c r="J56" s="77">
        <f t="shared" si="6"/>
        <v>0</v>
      </c>
      <c r="K56" s="77">
        <f t="shared" si="6"/>
        <v>0</v>
      </c>
      <c r="L56" s="78">
        <f t="shared" si="6"/>
        <v>0</v>
      </c>
      <c r="M56" s="78">
        <f t="shared" si="6"/>
        <v>0</v>
      </c>
      <c r="N56" s="77">
        <f t="shared" si="6"/>
        <v>0</v>
      </c>
      <c r="O56" s="76">
        <f t="shared" si="6"/>
        <v>100</v>
      </c>
      <c r="P56" s="77">
        <f t="shared" si="6"/>
        <v>0</v>
      </c>
      <c r="Q56" s="77">
        <f t="shared" si="6"/>
        <v>0</v>
      </c>
      <c r="R56" s="76">
        <f t="shared" si="6"/>
        <v>30</v>
      </c>
      <c r="S56" s="77">
        <f t="shared" si="6"/>
        <v>0</v>
      </c>
      <c r="T56" s="77">
        <f t="shared" si="6"/>
        <v>0</v>
      </c>
      <c r="U56" s="77">
        <f t="shared" si="6"/>
        <v>0</v>
      </c>
      <c r="V56" s="77">
        <f t="shared" si="6"/>
        <v>0</v>
      </c>
    </row>
    <row r="57" spans="1:22" ht="15.75" thickBot="1" x14ac:dyDescent="0.3">
      <c r="A57" s="80" t="s">
        <v>48</v>
      </c>
      <c r="B57" s="81">
        <f>D57+E57+F57*5+G57*3.5+O57+R57</f>
        <v>22829.96</v>
      </c>
      <c r="C57" s="82" t="s">
        <v>49</v>
      </c>
      <c r="D57" s="83">
        <f t="shared" ref="D57:V57" si="7">D22+D34-D56</f>
        <v>5782</v>
      </c>
      <c r="E57" s="83">
        <f t="shared" si="7"/>
        <v>6267</v>
      </c>
      <c r="F57" s="84">
        <f t="shared" si="7"/>
        <v>214.39200000000005</v>
      </c>
      <c r="G57" s="84">
        <f t="shared" si="7"/>
        <v>0</v>
      </c>
      <c r="H57" s="84">
        <f t="shared" si="7"/>
        <v>16031.549999999912</v>
      </c>
      <c r="I57" s="84">
        <f t="shared" si="7"/>
        <v>39230.614999999998</v>
      </c>
      <c r="J57" s="84">
        <f t="shared" si="7"/>
        <v>453.22999999999729</v>
      </c>
      <c r="K57" s="84">
        <f t="shared" si="7"/>
        <v>1</v>
      </c>
      <c r="L57" s="85">
        <f t="shared" si="7"/>
        <v>25934.500000000015</v>
      </c>
      <c r="M57" s="85">
        <f t="shared" si="7"/>
        <v>69917</v>
      </c>
      <c r="N57" s="84">
        <f t="shared" si="7"/>
        <v>0</v>
      </c>
      <c r="O57" s="83">
        <f t="shared" si="7"/>
        <v>8310</v>
      </c>
      <c r="P57" s="84">
        <f t="shared" si="7"/>
        <v>-189280.44000000018</v>
      </c>
      <c r="Q57" s="84">
        <f t="shared" si="7"/>
        <v>0</v>
      </c>
      <c r="R57" s="83">
        <f t="shared" si="7"/>
        <v>1399</v>
      </c>
      <c r="S57" s="84">
        <f t="shared" si="7"/>
        <v>4.4300000000052364</v>
      </c>
      <c r="T57" s="84">
        <f t="shared" si="7"/>
        <v>0</v>
      </c>
      <c r="U57" s="84">
        <f t="shared" si="7"/>
        <v>365000</v>
      </c>
      <c r="V57" s="84">
        <f t="shared" si="7"/>
        <v>18738.360000000022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8F41F-9DC0-47F4-9BD4-D331EB43DD4D}">
  <dimension ref="A1:V48"/>
  <sheetViews>
    <sheetView rightToLeft="1" workbookViewId="0">
      <selection activeCell="H28" sqref="H28:H29"/>
    </sheetView>
  </sheetViews>
  <sheetFormatPr defaultRowHeight="15" x14ac:dyDescent="0.25"/>
  <cols>
    <col min="1" max="1" width="31" bestFit="1" customWidth="1"/>
    <col min="2" max="2" width="35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15</v>
      </c>
      <c r="B1" s="2">
        <f>'[1]1'!B1</f>
        <v>4</v>
      </c>
      <c r="C1" s="3"/>
      <c r="D1" s="234" t="s">
        <v>0</v>
      </c>
      <c r="E1" s="235"/>
      <c r="F1" s="235"/>
      <c r="G1" s="235"/>
      <c r="H1" s="235"/>
      <c r="I1" s="235"/>
      <c r="J1" s="235"/>
      <c r="K1" s="235"/>
      <c r="L1" s="236"/>
      <c r="M1" s="88"/>
      <c r="N1" s="88"/>
      <c r="O1" s="237" t="s">
        <v>1</v>
      </c>
      <c r="P1" s="235"/>
      <c r="Q1" s="236"/>
      <c r="R1" s="237" t="s">
        <v>2</v>
      </c>
      <c r="S1" s="235"/>
      <c r="T1" s="236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27"/>
      <c r="C2" s="6"/>
      <c r="D2" s="227" t="s">
        <v>5</v>
      </c>
      <c r="E2" s="239"/>
      <c r="F2" s="239"/>
      <c r="G2" s="239"/>
      <c r="H2" s="239" t="s">
        <v>6</v>
      </c>
      <c r="I2" s="239"/>
      <c r="J2" s="239"/>
      <c r="K2" s="239"/>
      <c r="L2" s="240"/>
      <c r="M2" s="7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41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328</v>
      </c>
      <c r="D4" s="13">
        <f>'[1]14'!D57</f>
        <v>5782</v>
      </c>
      <c r="E4" s="13">
        <f>'[1]14'!E57</f>
        <v>6267</v>
      </c>
      <c r="F4" s="90">
        <f>'[1]14'!F57</f>
        <v>214.39200000000005</v>
      </c>
      <c r="G4" s="90">
        <f>'[1]14'!G57</f>
        <v>0</v>
      </c>
      <c r="H4" s="90">
        <f>'[1]14'!H57</f>
        <v>16031.549999999912</v>
      </c>
      <c r="I4" s="90">
        <f>'[1]14'!I57</f>
        <v>39230.614999999998</v>
      </c>
      <c r="J4" s="90">
        <f>'[1]14'!J57</f>
        <v>453.22999999999729</v>
      </c>
      <c r="K4" s="90">
        <f>'[1]14'!K57</f>
        <v>1</v>
      </c>
      <c r="L4" s="9">
        <f>'[1]14'!L57</f>
        <v>25934.500000000015</v>
      </c>
      <c r="M4" s="15">
        <f>'[1]14'!M22</f>
        <v>69917</v>
      </c>
      <c r="N4" s="90">
        <f>'[1]14'!N57</f>
        <v>0</v>
      </c>
      <c r="O4" s="13">
        <f>'[1]14'!O57</f>
        <v>8310</v>
      </c>
      <c r="P4" s="90">
        <f>'[1]14'!P57</f>
        <v>-189280.44000000018</v>
      </c>
      <c r="Q4" s="90">
        <f>'[1]14'!Q57</f>
        <v>0</v>
      </c>
      <c r="R4" s="13">
        <f>'[1]14'!R57</f>
        <v>1399</v>
      </c>
      <c r="S4" s="90">
        <f>'[1]14'!S57</f>
        <v>4.4300000000052364</v>
      </c>
      <c r="T4" s="90">
        <f>'[1]14'!T57</f>
        <v>0</v>
      </c>
      <c r="U4" s="90">
        <f>'[1]14'!U57</f>
        <v>365000</v>
      </c>
      <c r="V4" s="90">
        <f>'[1]14'!V57</f>
        <v>18738.360000000022</v>
      </c>
    </row>
    <row r="5" spans="1:22" x14ac:dyDescent="0.25">
      <c r="A5" s="18" t="s">
        <v>196</v>
      </c>
      <c r="B5" s="19" t="s">
        <v>197</v>
      </c>
      <c r="C5" s="6">
        <f>C4+1</f>
        <v>329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198</v>
      </c>
      <c r="B6" s="19" t="s">
        <v>197</v>
      </c>
      <c r="C6" s="6">
        <f t="shared" ref="C6:C23" si="0">C5+1</f>
        <v>330</v>
      </c>
      <c r="D6" s="20"/>
      <c r="E6" s="21">
        <v>800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 t="s">
        <v>199</v>
      </c>
      <c r="B7" s="19" t="s">
        <v>200</v>
      </c>
      <c r="C7" s="6">
        <f t="shared" si="0"/>
        <v>331</v>
      </c>
      <c r="D7" s="20"/>
      <c r="E7" s="21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201</v>
      </c>
      <c r="B8" s="19" t="s">
        <v>202</v>
      </c>
      <c r="C8" s="6">
        <f t="shared" si="0"/>
        <v>332</v>
      </c>
      <c r="D8" s="20"/>
      <c r="E8" s="21">
        <v>1200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182</v>
      </c>
      <c r="B9" s="19" t="s">
        <v>203</v>
      </c>
      <c r="C9" s="6">
        <f t="shared" si="0"/>
        <v>333</v>
      </c>
      <c r="D9" s="20"/>
      <c r="E9" s="21">
        <v>25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 t="s">
        <v>50</v>
      </c>
      <c r="C10" s="6">
        <f t="shared" si="0"/>
        <v>334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4190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 t="s">
        <v>51</v>
      </c>
      <c r="C11" s="6">
        <f t="shared" si="0"/>
        <v>335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>
        <v>680</v>
      </c>
      <c r="S11" s="23"/>
      <c r="T11" s="27"/>
      <c r="U11" s="28"/>
      <c r="V11" s="27"/>
    </row>
    <row r="12" spans="1:22" x14ac:dyDescent="0.25">
      <c r="A12" s="18" t="s">
        <v>182</v>
      </c>
      <c r="B12" s="19" t="s">
        <v>203</v>
      </c>
      <c r="C12" s="6">
        <f t="shared" si="0"/>
        <v>336</v>
      </c>
      <c r="D12" s="20"/>
      <c r="E12" s="21">
        <v>25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 t="s">
        <v>182</v>
      </c>
      <c r="B13" s="19" t="s">
        <v>203</v>
      </c>
      <c r="C13" s="6">
        <f t="shared" si="0"/>
        <v>337</v>
      </c>
      <c r="D13" s="20"/>
      <c r="E13" s="21">
        <v>25</v>
      </c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 t="s">
        <v>182</v>
      </c>
      <c r="B14" s="19" t="s">
        <v>203</v>
      </c>
      <c r="C14" s="6">
        <f t="shared" si="0"/>
        <v>338</v>
      </c>
      <c r="D14" s="20"/>
      <c r="E14" s="21">
        <v>25</v>
      </c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 t="s">
        <v>182</v>
      </c>
      <c r="B15" s="19" t="s">
        <v>203</v>
      </c>
      <c r="C15" s="6">
        <f t="shared" si="0"/>
        <v>339</v>
      </c>
      <c r="D15" s="20"/>
      <c r="E15" s="21">
        <v>25</v>
      </c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 t="s">
        <v>182</v>
      </c>
      <c r="B16" s="19" t="s">
        <v>203</v>
      </c>
      <c r="C16" s="6">
        <f t="shared" si="0"/>
        <v>340</v>
      </c>
      <c r="D16" s="20"/>
      <c r="E16" s="21">
        <v>25</v>
      </c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 t="s">
        <v>182</v>
      </c>
      <c r="B17" s="19" t="s">
        <v>203</v>
      </c>
      <c r="C17" s="6">
        <f t="shared" si="0"/>
        <v>341</v>
      </c>
      <c r="D17" s="20"/>
      <c r="E17" s="21">
        <v>25</v>
      </c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 t="s">
        <v>204</v>
      </c>
      <c r="B18" s="19" t="s">
        <v>203</v>
      </c>
      <c r="C18" s="6">
        <f t="shared" si="0"/>
        <v>342</v>
      </c>
      <c r="D18" s="20"/>
      <c r="E18" s="21">
        <v>25</v>
      </c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343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344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345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346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347</v>
      </c>
      <c r="D23" s="31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229"/>
      <c r="B24" s="227"/>
      <c r="C24" s="6"/>
      <c r="D24" s="40">
        <f t="shared" ref="D24:V24" si="1">SUM(D4:D23)</f>
        <v>5782</v>
      </c>
      <c r="E24" s="41">
        <f t="shared" si="1"/>
        <v>9517</v>
      </c>
      <c r="F24" s="42">
        <f t="shared" si="1"/>
        <v>214.39200000000005</v>
      </c>
      <c r="G24" s="42">
        <f t="shared" si="1"/>
        <v>0</v>
      </c>
      <c r="H24" s="42">
        <f t="shared" si="1"/>
        <v>16031.549999999912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3">
        <f t="shared" si="1"/>
        <v>69917</v>
      </c>
      <c r="N24" s="45">
        <f t="shared" si="1"/>
        <v>0</v>
      </c>
      <c r="O24" s="41">
        <f t="shared" si="1"/>
        <v>12500</v>
      </c>
      <c r="P24" s="42">
        <f t="shared" si="1"/>
        <v>-189280.44000000018</v>
      </c>
      <c r="Q24" s="42">
        <f t="shared" si="1"/>
        <v>0</v>
      </c>
      <c r="R24" s="41">
        <f t="shared" si="1"/>
        <v>2079</v>
      </c>
      <c r="S24" s="42">
        <f t="shared" si="1"/>
        <v>4.4300000000052364</v>
      </c>
      <c r="T24" s="42">
        <f t="shared" si="1"/>
        <v>0</v>
      </c>
      <c r="U24" s="42">
        <f t="shared" si="1"/>
        <v>365000</v>
      </c>
      <c r="V24" s="42">
        <f t="shared" si="1"/>
        <v>18738.360000000022</v>
      </c>
    </row>
    <row r="25" spans="1:22" x14ac:dyDescent="0.25">
      <c r="A25" s="46" t="s">
        <v>36</v>
      </c>
      <c r="B25" s="46" t="s">
        <v>37</v>
      </c>
      <c r="C25" s="47">
        <v>166</v>
      </c>
      <c r="D25" s="48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 t="s">
        <v>205</v>
      </c>
      <c r="B26" s="19" t="s">
        <v>40</v>
      </c>
      <c r="C26" s="47">
        <f>C25+1</f>
        <v>167</v>
      </c>
      <c r="D26" s="20"/>
      <c r="E26" s="21">
        <v>5829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-4430</v>
      </c>
      <c r="P26" s="23"/>
      <c r="Q26" s="27"/>
      <c r="R26" s="26">
        <v>-1399</v>
      </c>
      <c r="S26" s="23"/>
      <c r="T26" s="27"/>
      <c r="U26" s="28"/>
      <c r="V26" s="27"/>
    </row>
    <row r="27" spans="1:22" x14ac:dyDescent="0.25">
      <c r="A27" s="18"/>
      <c r="B27" s="19"/>
      <c r="C27" s="47">
        <f t="shared" ref="C27:C34" si="2">C26+1</f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00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2"/>
        <v>171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172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2"/>
        <v>174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ht="15.75" thickBot="1" x14ac:dyDescent="0.3">
      <c r="A34" s="107"/>
      <c r="B34" s="108"/>
      <c r="C34" s="47">
        <f t="shared" si="2"/>
        <v>175</v>
      </c>
      <c r="D34" s="31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ht="15.75" thickBot="1" x14ac:dyDescent="0.3">
      <c r="A35" s="230"/>
      <c r="B35" s="231"/>
      <c r="C35" s="58"/>
      <c r="D35" s="59">
        <f t="shared" ref="D35:V35" si="3">SUM(D25:D34)</f>
        <v>0</v>
      </c>
      <c r="E35" s="59">
        <f t="shared" si="3"/>
        <v>5829</v>
      </c>
      <c r="F35" s="60">
        <f t="shared" si="3"/>
        <v>0</v>
      </c>
      <c r="G35" s="60">
        <f t="shared" si="3"/>
        <v>0</v>
      </c>
      <c r="H35" s="60">
        <f t="shared" si="3"/>
        <v>0</v>
      </c>
      <c r="I35" s="60">
        <f t="shared" si="3"/>
        <v>0</v>
      </c>
      <c r="J35" s="60">
        <f t="shared" si="3"/>
        <v>0</v>
      </c>
      <c r="K35" s="60">
        <f t="shared" si="3"/>
        <v>0</v>
      </c>
      <c r="L35" s="61">
        <f t="shared" si="3"/>
        <v>0</v>
      </c>
      <c r="M35" s="61">
        <f t="shared" si="3"/>
        <v>0</v>
      </c>
      <c r="N35" s="60">
        <f t="shared" si="3"/>
        <v>0</v>
      </c>
      <c r="O35" s="59">
        <f t="shared" si="3"/>
        <v>-4430</v>
      </c>
      <c r="P35" s="60">
        <f t="shared" si="3"/>
        <v>0</v>
      </c>
      <c r="Q35" s="60">
        <f t="shared" si="3"/>
        <v>0</v>
      </c>
      <c r="R35" s="59">
        <f t="shared" si="3"/>
        <v>-1399</v>
      </c>
      <c r="S35" s="60">
        <f t="shared" si="3"/>
        <v>0</v>
      </c>
      <c r="T35" s="60">
        <f t="shared" si="3"/>
        <v>0</v>
      </c>
      <c r="U35" s="60">
        <f t="shared" si="3"/>
        <v>0</v>
      </c>
      <c r="V35" s="60">
        <f t="shared" si="3"/>
        <v>0</v>
      </c>
    </row>
    <row r="36" spans="1:22" x14ac:dyDescent="0.25">
      <c r="A36" s="232" t="s">
        <v>41</v>
      </c>
      <c r="B36" s="233"/>
      <c r="C36" s="63">
        <v>396</v>
      </c>
      <c r="D36" s="64"/>
      <c r="E36" s="65"/>
      <c r="F36" s="66"/>
      <c r="G36" s="66"/>
      <c r="H36" s="66"/>
      <c r="I36" s="66"/>
      <c r="J36" s="66"/>
      <c r="K36" s="66"/>
      <c r="L36" s="67"/>
      <c r="M36" s="66"/>
      <c r="N36" s="68"/>
      <c r="O36" s="69"/>
      <c r="P36" s="66"/>
      <c r="Q36" s="70"/>
      <c r="R36" s="69"/>
      <c r="S36" s="66"/>
      <c r="T36" s="70"/>
      <c r="U36" s="71"/>
      <c r="V36" s="70"/>
    </row>
    <row r="37" spans="1:22" x14ac:dyDescent="0.25">
      <c r="A37" s="29" t="s">
        <v>85</v>
      </c>
      <c r="B37" s="72" t="s">
        <v>57</v>
      </c>
      <c r="C37" s="73">
        <f>C36+1</f>
        <v>397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70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175</v>
      </c>
      <c r="B38" s="72" t="s">
        <v>206</v>
      </c>
      <c r="C38" s="73">
        <f t="shared" ref="C38:C46" si="4">C37+1</f>
        <v>398</v>
      </c>
      <c r="D38" s="20">
        <v>720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207</v>
      </c>
      <c r="B39" s="72" t="s">
        <v>208</v>
      </c>
      <c r="C39" s="73">
        <f t="shared" si="4"/>
        <v>399</v>
      </c>
      <c r="D39" s="20">
        <v>200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 t="s">
        <v>169</v>
      </c>
      <c r="B40" s="72" t="s">
        <v>209</v>
      </c>
      <c r="C40" s="73">
        <f t="shared" si="4"/>
        <v>400</v>
      </c>
      <c r="D40" s="20">
        <v>640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210</v>
      </c>
      <c r="B41" s="72" t="s">
        <v>211</v>
      </c>
      <c r="C41" s="73">
        <f t="shared" si="4"/>
        <v>401</v>
      </c>
      <c r="D41" s="20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212</v>
      </c>
      <c r="B42" s="19" t="s">
        <v>213</v>
      </c>
      <c r="C42" s="73">
        <f t="shared" si="4"/>
        <v>402</v>
      </c>
      <c r="D42" s="20">
        <v>190</v>
      </c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403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72"/>
      <c r="C44" s="73">
        <f t="shared" si="4"/>
        <v>404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405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406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74"/>
      <c r="B47" s="75"/>
      <c r="C47" s="73"/>
      <c r="D47" s="76">
        <f t="shared" ref="D47:V47" si="5">SUM(D36:D46)</f>
        <v>2150</v>
      </c>
      <c r="E47" s="76">
        <f t="shared" si="5"/>
        <v>0</v>
      </c>
      <c r="F47" s="77">
        <f t="shared" si="5"/>
        <v>0</v>
      </c>
      <c r="G47" s="77">
        <f t="shared" si="5"/>
        <v>0</v>
      </c>
      <c r="H47" s="77">
        <f t="shared" si="5"/>
        <v>0</v>
      </c>
      <c r="I47" s="77">
        <f t="shared" si="5"/>
        <v>0</v>
      </c>
      <c r="J47" s="77">
        <f t="shared" si="5"/>
        <v>0</v>
      </c>
      <c r="K47" s="77">
        <f t="shared" si="5"/>
        <v>0</v>
      </c>
      <c r="L47" s="78">
        <f t="shared" si="5"/>
        <v>0</v>
      </c>
      <c r="M47" s="78">
        <f t="shared" si="5"/>
        <v>0</v>
      </c>
      <c r="N47" s="77">
        <f t="shared" si="5"/>
        <v>0</v>
      </c>
      <c r="O47" s="76">
        <f t="shared" si="5"/>
        <v>70</v>
      </c>
      <c r="P47" s="77">
        <f t="shared" si="5"/>
        <v>0</v>
      </c>
      <c r="Q47" s="77">
        <f t="shared" si="5"/>
        <v>0</v>
      </c>
      <c r="R47" s="76">
        <f t="shared" si="5"/>
        <v>0</v>
      </c>
      <c r="S47" s="77">
        <f t="shared" si="5"/>
        <v>0</v>
      </c>
      <c r="T47" s="77">
        <f t="shared" si="5"/>
        <v>0</v>
      </c>
      <c r="U47" s="77">
        <f t="shared" si="5"/>
        <v>0</v>
      </c>
      <c r="V47" s="77">
        <f t="shared" si="5"/>
        <v>0</v>
      </c>
    </row>
    <row r="48" spans="1:22" ht="15.75" thickBot="1" x14ac:dyDescent="0.3">
      <c r="A48" s="80" t="s">
        <v>48</v>
      </c>
      <c r="B48" s="184">
        <f>D48+E48+F48*5+G48*3.5+O48+R48</f>
        <v>28729.96</v>
      </c>
      <c r="C48" s="82" t="s">
        <v>49</v>
      </c>
      <c r="D48" s="83">
        <f t="shared" ref="D48:V48" si="6">D24+D35-D47</f>
        <v>3632</v>
      </c>
      <c r="E48" s="83">
        <f t="shared" si="6"/>
        <v>15346</v>
      </c>
      <c r="F48" s="84">
        <f t="shared" si="6"/>
        <v>214.39200000000005</v>
      </c>
      <c r="G48" s="84">
        <f t="shared" si="6"/>
        <v>0</v>
      </c>
      <c r="H48" s="84">
        <f t="shared" si="6"/>
        <v>16031.549999999912</v>
      </c>
      <c r="I48" s="84">
        <f t="shared" si="6"/>
        <v>39230.614999999998</v>
      </c>
      <c r="J48" s="84">
        <f t="shared" si="6"/>
        <v>453.22999999999729</v>
      </c>
      <c r="K48" s="84">
        <f t="shared" si="6"/>
        <v>1</v>
      </c>
      <c r="L48" s="85">
        <f t="shared" si="6"/>
        <v>25934.500000000015</v>
      </c>
      <c r="M48" s="85">
        <f t="shared" si="6"/>
        <v>69917</v>
      </c>
      <c r="N48" s="84">
        <f t="shared" si="6"/>
        <v>0</v>
      </c>
      <c r="O48" s="83">
        <f t="shared" si="6"/>
        <v>8000</v>
      </c>
      <c r="P48" s="84">
        <f t="shared" si="6"/>
        <v>-189280.44000000018</v>
      </c>
      <c r="Q48" s="84">
        <f t="shared" si="6"/>
        <v>0</v>
      </c>
      <c r="R48" s="83">
        <f t="shared" si="6"/>
        <v>680</v>
      </c>
      <c r="S48" s="84">
        <f t="shared" si="6"/>
        <v>4.4300000000052364</v>
      </c>
      <c r="T48" s="84">
        <f t="shared" si="6"/>
        <v>0</v>
      </c>
      <c r="U48" s="84">
        <f t="shared" si="6"/>
        <v>365000</v>
      </c>
      <c r="V48" s="84">
        <f t="shared" si="6"/>
        <v>18738.360000000022</v>
      </c>
    </row>
  </sheetData>
  <mergeCells count="12">
    <mergeCell ref="U2:V2"/>
    <mergeCell ref="A24:B24"/>
    <mergeCell ref="A35:B35"/>
    <mergeCell ref="A36:B36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43740-E596-4870-A1A6-6E9459D17E18}">
  <dimension ref="A1:V49"/>
  <sheetViews>
    <sheetView rightToLeft="1" workbookViewId="0">
      <selection activeCell="B9" sqref="B9"/>
    </sheetView>
  </sheetViews>
  <sheetFormatPr defaultRowHeight="15" x14ac:dyDescent="0.25"/>
  <cols>
    <col min="1" max="1" width="26.28515625" customWidth="1"/>
    <col min="2" max="2" width="3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16</v>
      </c>
      <c r="B1" s="2">
        <f>'[1]1'!B1</f>
        <v>4</v>
      </c>
      <c r="C1" s="3"/>
      <c r="D1" s="234" t="s">
        <v>0</v>
      </c>
      <c r="E1" s="235"/>
      <c r="F1" s="235"/>
      <c r="G1" s="235"/>
      <c r="H1" s="235"/>
      <c r="I1" s="235"/>
      <c r="J1" s="235"/>
      <c r="K1" s="235"/>
      <c r="L1" s="238"/>
      <c r="M1" s="88"/>
      <c r="N1" s="185"/>
      <c r="O1" s="237" t="s">
        <v>1</v>
      </c>
      <c r="P1" s="235"/>
      <c r="Q1" s="236"/>
      <c r="R1" s="234" t="s">
        <v>2</v>
      </c>
      <c r="S1" s="235"/>
      <c r="T1" s="238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27"/>
      <c r="C2" s="6"/>
      <c r="D2" s="227" t="s">
        <v>5</v>
      </c>
      <c r="E2" s="239"/>
      <c r="F2" s="239"/>
      <c r="G2" s="239"/>
      <c r="H2" s="239" t="s">
        <v>6</v>
      </c>
      <c r="I2" s="239"/>
      <c r="J2" s="239"/>
      <c r="K2" s="239"/>
      <c r="L2" s="240"/>
      <c r="M2" s="112"/>
      <c r="N2" s="186"/>
      <c r="O2" s="11" t="s">
        <v>5</v>
      </c>
      <c r="P2" s="239" t="s">
        <v>6</v>
      </c>
      <c r="Q2" s="228"/>
      <c r="R2" s="13" t="s">
        <v>5</v>
      </c>
      <c r="S2" s="239" t="s">
        <v>6</v>
      </c>
      <c r="T2" s="240"/>
      <c r="U2" s="241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83" t="s">
        <v>20</v>
      </c>
      <c r="O3" s="11" t="s">
        <v>21</v>
      </c>
      <c r="P3" s="7" t="s">
        <v>22</v>
      </c>
      <c r="Q3" s="6" t="s">
        <v>23</v>
      </c>
      <c r="R3" s="13" t="s">
        <v>24</v>
      </c>
      <c r="S3" s="7" t="s">
        <v>25</v>
      </c>
      <c r="T3" s="111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341</v>
      </c>
      <c r="D4" s="13">
        <f>'[1]15'!D48</f>
        <v>3632</v>
      </c>
      <c r="E4" s="13">
        <f>'[1]15'!E48</f>
        <v>15346</v>
      </c>
      <c r="F4" s="90">
        <f>'[1]15'!F48</f>
        <v>214.39200000000005</v>
      </c>
      <c r="G4" s="90">
        <f>'[1]15'!G48</f>
        <v>0</v>
      </c>
      <c r="H4" s="90">
        <f>'[1]15'!H48</f>
        <v>16031.549999999912</v>
      </c>
      <c r="I4" s="90">
        <f>'[1]15'!I48</f>
        <v>39230.614999999998</v>
      </c>
      <c r="J4" s="90">
        <f>'[1]15'!J48</f>
        <v>453.22999999999729</v>
      </c>
      <c r="K4" s="90">
        <f>'[1]15'!K48</f>
        <v>1</v>
      </c>
      <c r="L4" s="9">
        <f>'[1]15'!L48</f>
        <v>25934.500000000015</v>
      </c>
      <c r="M4" s="15">
        <f>'[1]15'!M48</f>
        <v>69917</v>
      </c>
      <c r="N4" s="9">
        <f>'[1]15'!N48</f>
        <v>0</v>
      </c>
      <c r="O4" s="11">
        <f>'[1]15'!O48</f>
        <v>8000</v>
      </c>
      <c r="P4" s="90">
        <f>'[1]15'!P48</f>
        <v>-189280.44000000018</v>
      </c>
      <c r="Q4" s="10">
        <f>'[1]15'!Q48</f>
        <v>0</v>
      </c>
      <c r="R4" s="13">
        <f>'[1]15'!R48</f>
        <v>680</v>
      </c>
      <c r="S4" s="90">
        <f>'[1]15'!S48</f>
        <v>4.4300000000052364</v>
      </c>
      <c r="T4" s="9">
        <f>'[1]15'!T48</f>
        <v>0</v>
      </c>
      <c r="U4" s="17">
        <f>'[1]15'!U48</f>
        <v>365000</v>
      </c>
      <c r="V4" s="10">
        <f>'[1]15'!V48</f>
        <v>18738.360000000022</v>
      </c>
    </row>
    <row r="5" spans="1:22" x14ac:dyDescent="0.25">
      <c r="A5" s="18"/>
      <c r="B5" s="19" t="s">
        <v>50</v>
      </c>
      <c r="C5" s="7">
        <f>C4+1</f>
        <v>342</v>
      </c>
      <c r="D5" s="21"/>
      <c r="E5" s="21"/>
      <c r="F5" s="22"/>
      <c r="G5" s="22"/>
      <c r="H5" s="23"/>
      <c r="I5" s="23"/>
      <c r="J5" s="23"/>
      <c r="K5" s="24"/>
      <c r="L5" s="24"/>
      <c r="M5" s="23"/>
      <c r="N5" s="113"/>
      <c r="O5" s="26">
        <v>6180</v>
      </c>
      <c r="P5" s="23"/>
      <c r="Q5" s="27"/>
      <c r="R5" s="20"/>
      <c r="S5" s="23"/>
      <c r="T5" s="24"/>
      <c r="U5" s="28"/>
      <c r="V5" s="27"/>
    </row>
    <row r="6" spans="1:22" x14ac:dyDescent="0.25">
      <c r="A6" s="18"/>
      <c r="B6" s="19" t="s">
        <v>51</v>
      </c>
      <c r="C6" s="7">
        <f t="shared" ref="C6:C16" si="0">C5+1</f>
        <v>343</v>
      </c>
      <c r="D6" s="20"/>
      <c r="E6" s="21"/>
      <c r="F6" s="22"/>
      <c r="G6" s="22"/>
      <c r="H6" s="23"/>
      <c r="I6" s="23"/>
      <c r="J6" s="23"/>
      <c r="K6" s="24"/>
      <c r="L6" s="24"/>
      <c r="M6" s="23"/>
      <c r="N6" s="113"/>
      <c r="O6" s="26"/>
      <c r="P6" s="23"/>
      <c r="Q6" s="27"/>
      <c r="R6" s="20">
        <v>1159</v>
      </c>
      <c r="S6" s="23"/>
      <c r="T6" s="24"/>
      <c r="U6" s="28"/>
      <c r="V6" s="27"/>
    </row>
    <row r="7" spans="1:22" x14ac:dyDescent="0.25">
      <c r="A7" s="18"/>
      <c r="B7" s="19"/>
      <c r="C7" s="7">
        <f t="shared" si="0"/>
        <v>344</v>
      </c>
      <c r="D7" s="20"/>
      <c r="E7" s="21"/>
      <c r="F7" s="22"/>
      <c r="G7" s="22"/>
      <c r="H7" s="23"/>
      <c r="I7" s="23"/>
      <c r="J7" s="23"/>
      <c r="K7" s="24"/>
      <c r="L7" s="24"/>
      <c r="M7" s="23"/>
      <c r="N7" s="113"/>
      <c r="O7" s="26"/>
      <c r="P7" s="23"/>
      <c r="Q7" s="27"/>
      <c r="R7" s="20"/>
      <c r="S7" s="23"/>
      <c r="T7" s="24"/>
      <c r="U7" s="28"/>
      <c r="V7" s="27"/>
    </row>
    <row r="8" spans="1:22" x14ac:dyDescent="0.25">
      <c r="A8" s="18"/>
      <c r="B8" s="19"/>
      <c r="C8" s="7">
        <f t="shared" si="0"/>
        <v>345</v>
      </c>
      <c r="D8" s="20"/>
      <c r="E8" s="21"/>
      <c r="F8" s="22"/>
      <c r="G8" s="22"/>
      <c r="H8" s="23"/>
      <c r="I8" s="23"/>
      <c r="J8" s="23"/>
      <c r="K8" s="24"/>
      <c r="L8" s="24"/>
      <c r="M8" s="23"/>
      <c r="N8" s="113"/>
      <c r="O8" s="187"/>
      <c r="P8" s="23"/>
      <c r="Q8" s="27"/>
      <c r="R8" s="20"/>
      <c r="S8" s="23"/>
      <c r="T8" s="24"/>
      <c r="U8" s="28"/>
      <c r="V8" s="27"/>
    </row>
    <row r="9" spans="1:22" x14ac:dyDescent="0.25">
      <c r="A9" s="18"/>
      <c r="B9" s="19"/>
      <c r="C9" s="7">
        <f t="shared" si="0"/>
        <v>346</v>
      </c>
      <c r="D9" s="20"/>
      <c r="E9" s="21"/>
      <c r="F9" s="22"/>
      <c r="G9" s="22"/>
      <c r="H9" s="23"/>
      <c r="I9" s="23"/>
      <c r="J9" s="23"/>
      <c r="K9" s="24"/>
      <c r="L9" s="24"/>
      <c r="M9" s="23"/>
      <c r="N9" s="113"/>
      <c r="O9" s="26"/>
      <c r="P9" s="23"/>
      <c r="Q9" s="27"/>
      <c r="R9" s="20"/>
      <c r="S9" s="23"/>
      <c r="T9" s="24"/>
      <c r="U9" s="28"/>
      <c r="V9" s="27"/>
    </row>
    <row r="10" spans="1:22" x14ac:dyDescent="0.25">
      <c r="A10" s="18"/>
      <c r="B10" s="19"/>
      <c r="C10" s="6">
        <f t="shared" si="0"/>
        <v>347</v>
      </c>
      <c r="D10" s="20"/>
      <c r="E10" s="21"/>
      <c r="F10" s="22"/>
      <c r="G10" s="22"/>
      <c r="H10" s="23"/>
      <c r="I10" s="23"/>
      <c r="J10" s="23"/>
      <c r="K10" s="24"/>
      <c r="L10" s="24"/>
      <c r="M10" s="23"/>
      <c r="N10" s="113"/>
      <c r="O10" s="26"/>
      <c r="P10" s="23"/>
      <c r="Q10" s="27"/>
      <c r="R10" s="20"/>
      <c r="S10" s="23"/>
      <c r="T10" s="24"/>
      <c r="U10" s="28"/>
      <c r="V10" s="27"/>
    </row>
    <row r="11" spans="1:22" x14ac:dyDescent="0.25">
      <c r="A11" s="18"/>
      <c r="B11" s="19"/>
      <c r="C11" s="6">
        <f t="shared" si="0"/>
        <v>348</v>
      </c>
      <c r="D11" s="20"/>
      <c r="E11" s="21"/>
      <c r="F11" s="22"/>
      <c r="G11" s="22"/>
      <c r="H11" s="23"/>
      <c r="I11" s="23"/>
      <c r="J11" s="23"/>
      <c r="K11" s="24"/>
      <c r="L11" s="24"/>
      <c r="M11" s="23"/>
      <c r="N11" s="113"/>
      <c r="O11" s="26"/>
      <c r="P11" s="23"/>
      <c r="Q11" s="27"/>
      <c r="R11" s="20"/>
      <c r="S11" s="23"/>
      <c r="T11" s="24"/>
      <c r="U11" s="28"/>
      <c r="V11" s="27"/>
    </row>
    <row r="12" spans="1:22" x14ac:dyDescent="0.25">
      <c r="A12" s="18"/>
      <c r="B12" s="19"/>
      <c r="C12" s="6">
        <f t="shared" si="0"/>
        <v>349</v>
      </c>
      <c r="D12" s="20"/>
      <c r="E12" s="21"/>
      <c r="F12" s="22"/>
      <c r="G12" s="22"/>
      <c r="H12" s="23"/>
      <c r="I12" s="23"/>
      <c r="J12" s="23"/>
      <c r="K12" s="24"/>
      <c r="L12" s="24"/>
      <c r="M12" s="23"/>
      <c r="N12" s="113"/>
      <c r="O12" s="26"/>
      <c r="P12" s="23"/>
      <c r="Q12" s="27"/>
      <c r="R12" s="20"/>
      <c r="S12" s="23"/>
      <c r="T12" s="24"/>
      <c r="U12" s="28"/>
      <c r="V12" s="27"/>
    </row>
    <row r="13" spans="1:22" x14ac:dyDescent="0.25">
      <c r="A13" s="18"/>
      <c r="B13" s="19"/>
      <c r="C13" s="6">
        <f t="shared" si="0"/>
        <v>350</v>
      </c>
      <c r="D13" s="20"/>
      <c r="E13" s="21"/>
      <c r="F13" s="22"/>
      <c r="G13" s="22"/>
      <c r="H13" s="23"/>
      <c r="I13" s="23"/>
      <c r="J13" s="23"/>
      <c r="K13" s="24"/>
      <c r="L13" s="24"/>
      <c r="M13" s="23"/>
      <c r="N13" s="113"/>
      <c r="O13" s="26"/>
      <c r="P13" s="23"/>
      <c r="Q13" s="27"/>
      <c r="R13" s="20"/>
      <c r="S13" s="23"/>
      <c r="T13" s="24"/>
      <c r="U13" s="28"/>
      <c r="V13" s="27"/>
    </row>
    <row r="14" spans="1:22" x14ac:dyDescent="0.25">
      <c r="A14" s="18"/>
      <c r="B14" s="19"/>
      <c r="C14" s="6">
        <f t="shared" si="0"/>
        <v>351</v>
      </c>
      <c r="D14" s="20"/>
      <c r="E14" s="21"/>
      <c r="F14" s="22"/>
      <c r="G14" s="22"/>
      <c r="H14" s="23"/>
      <c r="I14" s="23"/>
      <c r="J14" s="23"/>
      <c r="K14" s="24"/>
      <c r="L14" s="24"/>
      <c r="M14" s="23"/>
      <c r="N14" s="113"/>
      <c r="O14" s="26"/>
      <c r="P14" s="23"/>
      <c r="Q14" s="27"/>
      <c r="R14" s="20"/>
      <c r="S14" s="23"/>
      <c r="T14" s="24"/>
      <c r="U14" s="28"/>
      <c r="V14" s="27"/>
    </row>
    <row r="15" spans="1:22" x14ac:dyDescent="0.25">
      <c r="A15" s="18"/>
      <c r="B15" s="19" t="s">
        <v>50</v>
      </c>
      <c r="C15" s="6">
        <f t="shared" si="0"/>
        <v>352</v>
      </c>
      <c r="D15" s="20"/>
      <c r="E15" s="21"/>
      <c r="F15" s="22"/>
      <c r="G15" s="22"/>
      <c r="H15" s="23"/>
      <c r="I15" s="23"/>
      <c r="J15" s="23"/>
      <c r="K15" s="24"/>
      <c r="L15" s="24"/>
      <c r="M15" s="23"/>
      <c r="N15" s="113"/>
      <c r="O15" s="26"/>
      <c r="P15" s="23"/>
      <c r="Q15" s="27"/>
      <c r="R15" s="20"/>
      <c r="S15" s="23"/>
      <c r="T15" s="24"/>
      <c r="U15" s="28"/>
      <c r="V15" s="27"/>
    </row>
    <row r="16" spans="1:22" ht="15.75" thickBot="1" x14ac:dyDescent="0.3">
      <c r="A16" s="18"/>
      <c r="B16" s="19" t="s">
        <v>51</v>
      </c>
      <c r="C16" s="6">
        <f t="shared" si="0"/>
        <v>353</v>
      </c>
      <c r="D16" s="31"/>
      <c r="E16" s="32"/>
      <c r="F16" s="33"/>
      <c r="G16" s="33"/>
      <c r="H16" s="34"/>
      <c r="I16" s="34"/>
      <c r="J16" s="34"/>
      <c r="K16" s="35"/>
      <c r="L16" s="35"/>
      <c r="M16" s="34"/>
      <c r="N16" s="114"/>
      <c r="O16" s="37"/>
      <c r="P16" s="34"/>
      <c r="Q16" s="38"/>
      <c r="R16" s="31"/>
      <c r="S16" s="34"/>
      <c r="T16" s="35"/>
      <c r="U16" s="39"/>
      <c r="V16" s="38"/>
    </row>
    <row r="17" spans="1:22" ht="15.75" thickBot="1" x14ac:dyDescent="0.3">
      <c r="A17" s="229"/>
      <c r="B17" s="227"/>
      <c r="C17" s="6"/>
      <c r="D17" s="40">
        <f t="shared" ref="D17:V17" si="1">SUM(D4:D16)</f>
        <v>3632</v>
      </c>
      <c r="E17" s="41">
        <f t="shared" si="1"/>
        <v>15346</v>
      </c>
      <c r="F17" s="42">
        <f t="shared" si="1"/>
        <v>214.39200000000005</v>
      </c>
      <c r="G17" s="42">
        <f t="shared" si="1"/>
        <v>0</v>
      </c>
      <c r="H17" s="42">
        <f t="shared" si="1"/>
        <v>16031.549999999912</v>
      </c>
      <c r="I17" s="42">
        <f t="shared" si="1"/>
        <v>39230.614999999998</v>
      </c>
      <c r="J17" s="42">
        <f t="shared" si="1"/>
        <v>453.22999999999729</v>
      </c>
      <c r="K17" s="43">
        <f t="shared" si="1"/>
        <v>1</v>
      </c>
      <c r="L17" s="188">
        <f t="shared" si="1"/>
        <v>25934.500000000015</v>
      </c>
      <c r="M17" s="188">
        <f t="shared" si="1"/>
        <v>69917</v>
      </c>
      <c r="N17" s="189">
        <f t="shared" si="1"/>
        <v>0</v>
      </c>
      <c r="O17" s="41">
        <f t="shared" si="1"/>
        <v>14180</v>
      </c>
      <c r="P17" s="42">
        <f t="shared" si="1"/>
        <v>-189280.44000000018</v>
      </c>
      <c r="Q17" s="93">
        <f t="shared" si="1"/>
        <v>0</v>
      </c>
      <c r="R17" s="40">
        <f t="shared" si="1"/>
        <v>1839</v>
      </c>
      <c r="S17" s="42">
        <f t="shared" si="1"/>
        <v>4.4300000000052364</v>
      </c>
      <c r="T17" s="43">
        <f t="shared" si="1"/>
        <v>0</v>
      </c>
      <c r="U17" s="42">
        <f t="shared" si="1"/>
        <v>365000</v>
      </c>
      <c r="V17" s="93">
        <f t="shared" si="1"/>
        <v>18738.360000000022</v>
      </c>
    </row>
    <row r="18" spans="1:22" x14ac:dyDescent="0.25">
      <c r="A18" s="46" t="s">
        <v>36</v>
      </c>
      <c r="B18" s="46" t="s">
        <v>37</v>
      </c>
      <c r="C18" s="47">
        <v>167</v>
      </c>
      <c r="D18" s="48"/>
      <c r="E18" s="49"/>
      <c r="F18" s="50"/>
      <c r="G18" s="50"/>
      <c r="H18" s="50"/>
      <c r="I18" s="50"/>
      <c r="J18" s="50"/>
      <c r="K18" s="51"/>
      <c r="L18" s="51"/>
      <c r="M18" s="50"/>
      <c r="N18" s="115"/>
      <c r="O18" s="53"/>
      <c r="P18" s="50"/>
      <c r="Q18" s="54"/>
      <c r="R18" s="48"/>
      <c r="S18" s="50"/>
      <c r="T18" s="51"/>
      <c r="U18" s="55"/>
      <c r="V18" s="54"/>
    </row>
    <row r="19" spans="1:22" x14ac:dyDescent="0.25">
      <c r="A19" s="18" t="s">
        <v>91</v>
      </c>
      <c r="B19" s="19" t="s">
        <v>40</v>
      </c>
      <c r="C19" s="47">
        <f>C18+1</f>
        <v>168</v>
      </c>
      <c r="D19" s="20"/>
      <c r="E19" s="21">
        <v>4680</v>
      </c>
      <c r="F19" s="22"/>
      <c r="G19" s="22"/>
      <c r="H19" s="23"/>
      <c r="I19" s="23"/>
      <c r="J19" s="23"/>
      <c r="K19" s="24"/>
      <c r="L19" s="24"/>
      <c r="M19" s="23"/>
      <c r="N19" s="113"/>
      <c r="O19" s="26">
        <v>-4000</v>
      </c>
      <c r="P19" s="23"/>
      <c r="Q19" s="27"/>
      <c r="R19" s="20">
        <v>-680</v>
      </c>
      <c r="S19" s="23"/>
      <c r="T19" s="24"/>
      <c r="U19" s="28"/>
      <c r="V19" s="27"/>
    </row>
    <row r="20" spans="1:22" x14ac:dyDescent="0.25">
      <c r="A20" s="18"/>
      <c r="B20" s="19"/>
      <c r="C20" s="47">
        <f t="shared" ref="C20:C28" si="2">C19+1</f>
        <v>169</v>
      </c>
      <c r="D20" s="20"/>
      <c r="E20" s="21"/>
      <c r="F20" s="22"/>
      <c r="G20" s="22"/>
      <c r="H20" s="23"/>
      <c r="I20" s="23"/>
      <c r="J20" s="23"/>
      <c r="K20" s="24"/>
      <c r="L20" s="24"/>
      <c r="M20" s="23"/>
      <c r="N20" s="113"/>
      <c r="O20" s="26"/>
      <c r="P20" s="23"/>
      <c r="Q20" s="27"/>
      <c r="R20" s="20"/>
      <c r="S20" s="23"/>
      <c r="T20" s="24"/>
      <c r="U20" s="28"/>
      <c r="V20" s="27"/>
    </row>
    <row r="21" spans="1:22" x14ac:dyDescent="0.25">
      <c r="A21" s="18"/>
      <c r="B21" s="19"/>
      <c r="C21" s="47">
        <f t="shared" si="2"/>
        <v>170</v>
      </c>
      <c r="D21" s="20"/>
      <c r="E21" s="21"/>
      <c r="F21" s="22"/>
      <c r="G21" s="22"/>
      <c r="H21" s="23"/>
      <c r="I21" s="23"/>
      <c r="J21" s="23"/>
      <c r="K21" s="24"/>
      <c r="L21" s="24"/>
      <c r="M21" s="23"/>
      <c r="N21" s="113"/>
      <c r="O21" s="26"/>
      <c r="P21" s="23"/>
      <c r="Q21" s="27"/>
      <c r="R21" s="20"/>
      <c r="S21" s="23"/>
      <c r="T21" s="24"/>
      <c r="U21" s="28"/>
      <c r="V21" s="27"/>
    </row>
    <row r="22" spans="1:22" x14ac:dyDescent="0.25">
      <c r="A22" s="18"/>
      <c r="B22" s="19"/>
      <c r="C22" s="47">
        <f t="shared" si="2"/>
        <v>171</v>
      </c>
      <c r="D22" s="20"/>
      <c r="E22" s="21"/>
      <c r="F22" s="22"/>
      <c r="G22" s="22"/>
      <c r="H22" s="23"/>
      <c r="I22" s="23"/>
      <c r="J22" s="23"/>
      <c r="K22" s="24"/>
      <c r="L22" s="24"/>
      <c r="M22" s="23"/>
      <c r="N22" s="113"/>
      <c r="O22" s="26"/>
      <c r="P22" s="23"/>
      <c r="Q22" s="27"/>
      <c r="R22" s="20"/>
      <c r="S22" s="23"/>
      <c r="T22" s="24"/>
      <c r="U22" s="28"/>
      <c r="V22" s="27"/>
    </row>
    <row r="23" spans="1:22" x14ac:dyDescent="0.25">
      <c r="A23" s="18"/>
      <c r="B23" s="19"/>
      <c r="C23" s="47">
        <f t="shared" si="2"/>
        <v>172</v>
      </c>
      <c r="D23" s="20"/>
      <c r="E23" s="21"/>
      <c r="F23" s="22"/>
      <c r="G23" s="22"/>
      <c r="H23" s="23"/>
      <c r="I23" s="23"/>
      <c r="J23" s="23"/>
      <c r="K23" s="24"/>
      <c r="L23" s="24"/>
      <c r="M23" s="23"/>
      <c r="N23" s="113"/>
      <c r="O23" s="26"/>
      <c r="P23" s="23"/>
      <c r="Q23" s="27"/>
      <c r="R23" s="20"/>
      <c r="S23" s="23"/>
      <c r="T23" s="24"/>
      <c r="U23" s="28"/>
      <c r="V23" s="27"/>
    </row>
    <row r="24" spans="1:22" x14ac:dyDescent="0.25">
      <c r="A24" s="18"/>
      <c r="B24" s="19"/>
      <c r="C24" s="47">
        <f t="shared" si="2"/>
        <v>173</v>
      </c>
      <c r="D24" s="20"/>
      <c r="E24" s="21"/>
      <c r="F24" s="22"/>
      <c r="G24" s="22"/>
      <c r="H24" s="23"/>
      <c r="I24" s="23"/>
      <c r="J24" s="23"/>
      <c r="K24" s="24"/>
      <c r="L24" s="24"/>
      <c r="M24" s="23"/>
      <c r="N24" s="113"/>
      <c r="O24" s="26"/>
      <c r="P24" s="23"/>
      <c r="Q24" s="27"/>
      <c r="R24" s="20"/>
      <c r="S24" s="23"/>
      <c r="T24" s="24"/>
      <c r="U24" s="28"/>
      <c r="V24" s="27"/>
    </row>
    <row r="25" spans="1:22" x14ac:dyDescent="0.25">
      <c r="A25" s="18"/>
      <c r="B25" s="19"/>
      <c r="C25" s="47">
        <f t="shared" si="2"/>
        <v>174</v>
      </c>
      <c r="D25" s="20"/>
      <c r="E25" s="21"/>
      <c r="F25" s="22"/>
      <c r="G25" s="22"/>
      <c r="H25" s="23"/>
      <c r="I25" s="23"/>
      <c r="J25" s="23"/>
      <c r="K25" s="24"/>
      <c r="L25" s="24"/>
      <c r="M25" s="23"/>
      <c r="N25" s="113"/>
      <c r="O25" s="26"/>
      <c r="P25" s="23"/>
      <c r="Q25" s="27"/>
      <c r="R25" s="20"/>
      <c r="S25" s="23"/>
      <c r="T25" s="24"/>
      <c r="U25" s="28"/>
      <c r="V25" s="27"/>
    </row>
    <row r="26" spans="1:22" x14ac:dyDescent="0.25">
      <c r="A26" s="18"/>
      <c r="B26" s="19"/>
      <c r="C26" s="47">
        <f t="shared" si="2"/>
        <v>175</v>
      </c>
      <c r="D26" s="20"/>
      <c r="E26" s="21"/>
      <c r="F26" s="22"/>
      <c r="G26" s="22"/>
      <c r="H26" s="23"/>
      <c r="I26" s="23"/>
      <c r="J26" s="23"/>
      <c r="K26" s="24"/>
      <c r="L26" s="24"/>
      <c r="M26" s="23"/>
      <c r="N26" s="113"/>
      <c r="O26" s="26"/>
      <c r="P26" s="23"/>
      <c r="Q26" s="27"/>
      <c r="R26" s="20"/>
      <c r="S26" s="23"/>
      <c r="T26" s="24"/>
      <c r="U26" s="28"/>
      <c r="V26" s="27"/>
    </row>
    <row r="27" spans="1:22" x14ac:dyDescent="0.25">
      <c r="A27" s="18"/>
      <c r="B27" s="19"/>
      <c r="C27" s="47">
        <f t="shared" si="2"/>
        <v>176</v>
      </c>
      <c r="D27" s="20"/>
      <c r="E27" s="21"/>
      <c r="F27" s="22"/>
      <c r="G27" s="22"/>
      <c r="H27" s="23"/>
      <c r="I27" s="23"/>
      <c r="J27" s="23"/>
      <c r="K27" s="24"/>
      <c r="L27" s="24"/>
      <c r="M27" s="23"/>
      <c r="N27" s="113"/>
      <c r="O27" s="26"/>
      <c r="P27" s="23"/>
      <c r="Q27" s="27"/>
      <c r="R27" s="20"/>
      <c r="S27" s="23"/>
      <c r="T27" s="24"/>
      <c r="U27" s="28"/>
      <c r="V27" s="27"/>
    </row>
    <row r="28" spans="1:22" ht="15.75" thickBot="1" x14ac:dyDescent="0.3">
      <c r="A28" s="107"/>
      <c r="B28" s="108"/>
      <c r="C28" s="47">
        <f t="shared" si="2"/>
        <v>177</v>
      </c>
      <c r="D28" s="31"/>
      <c r="E28" s="32"/>
      <c r="F28" s="33"/>
      <c r="G28" s="33"/>
      <c r="H28" s="34"/>
      <c r="I28" s="34"/>
      <c r="J28" s="34"/>
      <c r="K28" s="35"/>
      <c r="L28" s="35"/>
      <c r="M28" s="34"/>
      <c r="N28" s="114"/>
      <c r="O28" s="37"/>
      <c r="P28" s="34"/>
      <c r="Q28" s="38"/>
      <c r="R28" s="31"/>
      <c r="S28" s="34"/>
      <c r="T28" s="35"/>
      <c r="U28" s="39"/>
      <c r="V28" s="38"/>
    </row>
    <row r="29" spans="1:22" ht="15.75" thickBot="1" x14ac:dyDescent="0.3">
      <c r="A29" s="230"/>
      <c r="B29" s="231"/>
      <c r="C29" s="58"/>
      <c r="D29" s="59">
        <f>SUM(D18:D28)</f>
        <v>0</v>
      </c>
      <c r="E29" s="59">
        <f t="shared" ref="E29:V29" si="3">SUM(E18:E28)</f>
        <v>4680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1">
        <f t="shared" si="3"/>
        <v>0</v>
      </c>
      <c r="L29" s="190">
        <f t="shared" si="3"/>
        <v>0</v>
      </c>
      <c r="M29" s="190">
        <f t="shared" si="3"/>
        <v>0</v>
      </c>
      <c r="N29" s="61">
        <f t="shared" si="3"/>
        <v>0</v>
      </c>
      <c r="O29" s="116">
        <f t="shared" si="3"/>
        <v>-4000</v>
      </c>
      <c r="P29" s="60">
        <f t="shared" si="3"/>
        <v>0</v>
      </c>
      <c r="Q29" s="117">
        <f t="shared" si="3"/>
        <v>0</v>
      </c>
      <c r="R29" s="59">
        <f t="shared" si="3"/>
        <v>-680</v>
      </c>
      <c r="S29" s="60">
        <f t="shared" si="3"/>
        <v>0</v>
      </c>
      <c r="T29" s="61">
        <f t="shared" si="3"/>
        <v>0</v>
      </c>
      <c r="U29" s="191">
        <f t="shared" si="3"/>
        <v>0</v>
      </c>
      <c r="V29" s="117">
        <f t="shared" si="3"/>
        <v>0</v>
      </c>
    </row>
    <row r="30" spans="1:22" x14ac:dyDescent="0.25">
      <c r="A30" s="232" t="s">
        <v>41</v>
      </c>
      <c r="B30" s="233"/>
      <c r="C30" s="63">
        <v>402</v>
      </c>
      <c r="D30" s="64"/>
      <c r="E30" s="65"/>
      <c r="F30" s="66"/>
      <c r="G30" s="66"/>
      <c r="H30" s="66"/>
      <c r="I30" s="66"/>
      <c r="J30" s="66"/>
      <c r="K30" s="67"/>
      <c r="L30" s="67"/>
      <c r="M30" s="66"/>
      <c r="N30" s="118"/>
      <c r="O30" s="69"/>
      <c r="P30" s="66"/>
      <c r="Q30" s="70"/>
      <c r="R30" s="64"/>
      <c r="S30" s="66"/>
      <c r="T30" s="67"/>
      <c r="U30" s="71"/>
      <c r="V30" s="70"/>
    </row>
    <row r="31" spans="1:22" x14ac:dyDescent="0.25">
      <c r="A31" s="29" t="s">
        <v>85</v>
      </c>
      <c r="B31" s="72" t="s">
        <v>57</v>
      </c>
      <c r="C31" s="73">
        <f>C30+1</f>
        <v>403</v>
      </c>
      <c r="D31" s="20"/>
      <c r="E31" s="21"/>
      <c r="F31" s="22"/>
      <c r="G31" s="22"/>
      <c r="H31" s="23"/>
      <c r="I31" s="23"/>
      <c r="J31" s="23"/>
      <c r="K31" s="24"/>
      <c r="L31" s="24"/>
      <c r="M31" s="23"/>
      <c r="N31" s="113"/>
      <c r="O31" s="26">
        <v>50</v>
      </c>
      <c r="P31" s="23"/>
      <c r="Q31" s="27"/>
      <c r="R31" s="20"/>
      <c r="S31" s="23"/>
      <c r="T31" s="24"/>
      <c r="U31" s="28"/>
      <c r="V31" s="27"/>
    </row>
    <row r="32" spans="1:22" x14ac:dyDescent="0.25">
      <c r="A32" s="18" t="s">
        <v>214</v>
      </c>
      <c r="B32" s="19" t="s">
        <v>215</v>
      </c>
      <c r="C32" s="73">
        <f t="shared" ref="C32:C47" si="4">C31+1</f>
        <v>404</v>
      </c>
      <c r="D32" s="20">
        <v>300</v>
      </c>
      <c r="E32" s="21"/>
      <c r="F32" s="22"/>
      <c r="G32" s="22"/>
      <c r="H32" s="23"/>
      <c r="I32" s="23"/>
      <c r="J32" s="23"/>
      <c r="K32" s="24"/>
      <c r="L32" s="24"/>
      <c r="M32" s="23"/>
      <c r="N32" s="113"/>
      <c r="O32" s="26"/>
      <c r="P32" s="23"/>
      <c r="Q32" s="27"/>
      <c r="R32" s="20"/>
      <c r="S32" s="23"/>
      <c r="T32" s="24"/>
      <c r="U32" s="28"/>
      <c r="V32" s="27"/>
    </row>
    <row r="33" spans="1:22" x14ac:dyDescent="0.25">
      <c r="A33" s="18" t="s">
        <v>136</v>
      </c>
      <c r="B33" s="19" t="s">
        <v>216</v>
      </c>
      <c r="C33" s="73">
        <f t="shared" si="4"/>
        <v>405</v>
      </c>
      <c r="D33" s="20">
        <v>340</v>
      </c>
      <c r="E33" s="21"/>
      <c r="F33" s="22"/>
      <c r="G33" s="22"/>
      <c r="H33" s="23"/>
      <c r="I33" s="23"/>
      <c r="J33" s="23"/>
      <c r="K33" s="24"/>
      <c r="L33" s="24"/>
      <c r="M33" s="23"/>
      <c r="N33" s="113"/>
      <c r="O33" s="26"/>
      <c r="P33" s="23"/>
      <c r="Q33" s="27"/>
      <c r="R33" s="20"/>
      <c r="S33" s="23"/>
      <c r="T33" s="24"/>
      <c r="U33" s="28"/>
      <c r="V33" s="27"/>
    </row>
    <row r="34" spans="1:22" x14ac:dyDescent="0.25">
      <c r="A34" s="29"/>
      <c r="B34" s="72"/>
      <c r="C34" s="73">
        <f t="shared" si="4"/>
        <v>406</v>
      </c>
      <c r="D34" s="20"/>
      <c r="E34" s="21"/>
      <c r="F34" s="22"/>
      <c r="G34" s="22"/>
      <c r="H34" s="23"/>
      <c r="I34" s="23"/>
      <c r="J34" s="23"/>
      <c r="K34" s="24"/>
      <c r="L34" s="24"/>
      <c r="M34" s="23"/>
      <c r="N34" s="113"/>
      <c r="O34" s="26"/>
      <c r="P34" s="23"/>
      <c r="Q34" s="27"/>
      <c r="R34" s="20"/>
      <c r="S34" s="23"/>
      <c r="T34" s="24"/>
      <c r="U34" s="28"/>
      <c r="V34" s="27"/>
    </row>
    <row r="35" spans="1:22" x14ac:dyDescent="0.25">
      <c r="A35" s="19"/>
      <c r="B35" s="72"/>
      <c r="C35" s="73">
        <f t="shared" si="4"/>
        <v>407</v>
      </c>
      <c r="D35" s="20"/>
      <c r="E35" s="21"/>
      <c r="F35" s="22"/>
      <c r="G35" s="22"/>
      <c r="H35" s="23"/>
      <c r="I35" s="23"/>
      <c r="J35" s="23"/>
      <c r="K35" s="24"/>
      <c r="L35" s="24"/>
      <c r="M35" s="23"/>
      <c r="N35" s="113"/>
      <c r="O35" s="26"/>
      <c r="P35" s="23"/>
      <c r="Q35" s="27"/>
      <c r="R35" s="20"/>
      <c r="S35" s="23"/>
      <c r="T35" s="24"/>
      <c r="U35" s="28"/>
      <c r="V35" s="27"/>
    </row>
    <row r="36" spans="1:22" x14ac:dyDescent="0.25">
      <c r="A36" s="18"/>
      <c r="B36" s="19"/>
      <c r="C36" s="73">
        <f t="shared" si="4"/>
        <v>408</v>
      </c>
      <c r="D36" s="20"/>
      <c r="E36" s="21"/>
      <c r="F36" s="22"/>
      <c r="G36" s="22"/>
      <c r="H36" s="23"/>
      <c r="I36" s="23"/>
      <c r="J36" s="23"/>
      <c r="K36" s="24"/>
      <c r="L36" s="24"/>
      <c r="M36" s="23"/>
      <c r="N36" s="113"/>
      <c r="O36" s="26"/>
      <c r="P36" s="23"/>
      <c r="Q36" s="27"/>
      <c r="R36" s="20"/>
      <c r="S36" s="23"/>
      <c r="T36" s="24"/>
      <c r="U36" s="28"/>
      <c r="V36" s="27"/>
    </row>
    <row r="37" spans="1:22" x14ac:dyDescent="0.25">
      <c r="A37" s="18"/>
      <c r="B37" s="19"/>
      <c r="C37" s="73">
        <f t="shared" si="4"/>
        <v>409</v>
      </c>
      <c r="D37" s="20"/>
      <c r="E37" s="21"/>
      <c r="F37" s="22"/>
      <c r="G37" s="22"/>
      <c r="H37" s="23"/>
      <c r="I37" s="23"/>
      <c r="J37" s="23"/>
      <c r="K37" s="24"/>
      <c r="L37" s="24"/>
      <c r="M37" s="23"/>
      <c r="N37" s="113"/>
      <c r="O37" s="26"/>
      <c r="P37" s="23"/>
      <c r="Q37" s="27"/>
      <c r="R37" s="20"/>
      <c r="S37" s="23"/>
      <c r="T37" s="24"/>
      <c r="U37" s="28"/>
      <c r="V37" s="27"/>
    </row>
    <row r="38" spans="1:22" x14ac:dyDescent="0.25">
      <c r="A38" s="18"/>
      <c r="B38" s="19"/>
      <c r="C38" s="73">
        <f t="shared" si="4"/>
        <v>410</v>
      </c>
      <c r="D38" s="20"/>
      <c r="E38" s="21"/>
      <c r="F38" s="22"/>
      <c r="G38" s="22"/>
      <c r="H38" s="23"/>
      <c r="I38" s="23"/>
      <c r="J38" s="23"/>
      <c r="K38" s="24"/>
      <c r="L38" s="24"/>
      <c r="M38" s="23"/>
      <c r="N38" s="113"/>
      <c r="O38" s="26"/>
      <c r="P38" s="23"/>
      <c r="Q38" s="27"/>
      <c r="R38" s="20"/>
      <c r="S38" s="23"/>
      <c r="T38" s="24"/>
      <c r="U38" s="28"/>
      <c r="V38" s="27"/>
    </row>
    <row r="39" spans="1:22" x14ac:dyDescent="0.25">
      <c r="A39" s="29"/>
      <c r="B39" s="72"/>
      <c r="C39" s="73">
        <f t="shared" si="4"/>
        <v>411</v>
      </c>
      <c r="D39" s="20"/>
      <c r="E39" s="21"/>
      <c r="F39" s="22"/>
      <c r="G39" s="22"/>
      <c r="H39" s="23"/>
      <c r="I39" s="23"/>
      <c r="J39" s="23"/>
      <c r="K39" s="24"/>
      <c r="L39" s="24"/>
      <c r="M39" s="23"/>
      <c r="N39" s="113"/>
      <c r="O39" s="26"/>
      <c r="P39" s="23"/>
      <c r="Q39" s="27"/>
      <c r="R39" s="20"/>
      <c r="S39" s="23"/>
      <c r="T39" s="24"/>
      <c r="U39" s="28"/>
      <c r="V39" s="27"/>
    </row>
    <row r="40" spans="1:22" x14ac:dyDescent="0.25">
      <c r="A40" s="29"/>
      <c r="B40" s="72"/>
      <c r="C40" s="73">
        <f t="shared" si="4"/>
        <v>412</v>
      </c>
      <c r="D40" s="20"/>
      <c r="E40" s="21"/>
      <c r="F40" s="22"/>
      <c r="G40" s="22"/>
      <c r="H40" s="23"/>
      <c r="I40" s="23"/>
      <c r="J40" s="23"/>
      <c r="K40" s="24"/>
      <c r="L40" s="24"/>
      <c r="M40" s="23"/>
      <c r="N40" s="113"/>
      <c r="O40" s="26"/>
      <c r="P40" s="23"/>
      <c r="Q40" s="27"/>
      <c r="R40" s="20"/>
      <c r="S40" s="23"/>
      <c r="T40" s="24"/>
      <c r="U40" s="28"/>
      <c r="V40" s="27"/>
    </row>
    <row r="41" spans="1:22" x14ac:dyDescent="0.25">
      <c r="A41" s="18"/>
      <c r="B41" s="19"/>
      <c r="C41" s="73">
        <f t="shared" si="4"/>
        <v>413</v>
      </c>
      <c r="D41" s="20"/>
      <c r="E41" s="21"/>
      <c r="F41" s="22"/>
      <c r="G41" s="22"/>
      <c r="H41" s="23"/>
      <c r="I41" s="23"/>
      <c r="J41" s="23"/>
      <c r="K41" s="24"/>
      <c r="L41" s="24"/>
      <c r="M41" s="23"/>
      <c r="N41" s="113"/>
      <c r="O41" s="26"/>
      <c r="P41" s="23"/>
      <c r="Q41" s="27"/>
      <c r="R41" s="20"/>
      <c r="S41" s="23"/>
      <c r="T41" s="24"/>
      <c r="U41" s="28"/>
      <c r="V41" s="27"/>
    </row>
    <row r="42" spans="1:22" x14ac:dyDescent="0.25">
      <c r="A42" s="18"/>
      <c r="B42" s="72"/>
      <c r="C42" s="73">
        <f t="shared" si="4"/>
        <v>414</v>
      </c>
      <c r="D42" s="20"/>
      <c r="E42" s="21"/>
      <c r="F42" s="22"/>
      <c r="G42" s="22"/>
      <c r="H42" s="23"/>
      <c r="I42" s="23"/>
      <c r="J42" s="23"/>
      <c r="K42" s="24"/>
      <c r="L42" s="24"/>
      <c r="M42" s="23"/>
      <c r="N42" s="113"/>
      <c r="O42" s="26"/>
      <c r="P42" s="23"/>
      <c r="Q42" s="27"/>
      <c r="R42" s="20"/>
      <c r="S42" s="23"/>
      <c r="T42" s="24"/>
      <c r="U42" s="28"/>
      <c r="V42" s="27"/>
    </row>
    <row r="43" spans="1:22" x14ac:dyDescent="0.25">
      <c r="A43" s="18"/>
      <c r="B43" s="19"/>
      <c r="C43" s="73">
        <f t="shared" si="4"/>
        <v>415</v>
      </c>
      <c r="D43" s="20"/>
      <c r="E43" s="21"/>
      <c r="F43" s="22"/>
      <c r="G43" s="22"/>
      <c r="H43" s="23"/>
      <c r="I43" s="23"/>
      <c r="J43" s="23"/>
      <c r="K43" s="24"/>
      <c r="L43" s="24"/>
      <c r="M43" s="23"/>
      <c r="N43" s="113"/>
      <c r="O43" s="26"/>
      <c r="P43" s="23"/>
      <c r="Q43" s="27"/>
      <c r="R43" s="20"/>
      <c r="S43" s="23"/>
      <c r="T43" s="24"/>
      <c r="U43" s="28"/>
      <c r="V43" s="27"/>
    </row>
    <row r="44" spans="1:22" x14ac:dyDescent="0.25">
      <c r="A44" s="18"/>
      <c r="B44" s="72"/>
      <c r="C44" s="73">
        <f t="shared" si="4"/>
        <v>416</v>
      </c>
      <c r="D44" s="20"/>
      <c r="E44" s="21"/>
      <c r="F44" s="22"/>
      <c r="G44" s="22"/>
      <c r="H44" s="23"/>
      <c r="I44" s="23"/>
      <c r="J44" s="23"/>
      <c r="K44" s="24"/>
      <c r="L44" s="24"/>
      <c r="M44" s="23"/>
      <c r="N44" s="113"/>
      <c r="O44" s="26"/>
      <c r="P44" s="23"/>
      <c r="Q44" s="27"/>
      <c r="R44" s="20"/>
      <c r="S44" s="23"/>
      <c r="T44" s="24"/>
      <c r="U44" s="28"/>
      <c r="V44" s="27"/>
    </row>
    <row r="45" spans="1:22" x14ac:dyDescent="0.25">
      <c r="A45" s="18"/>
      <c r="B45" s="72"/>
      <c r="C45" s="73">
        <f t="shared" si="4"/>
        <v>417</v>
      </c>
      <c r="D45" s="20"/>
      <c r="E45" s="21"/>
      <c r="F45" s="22"/>
      <c r="G45" s="22"/>
      <c r="H45" s="23"/>
      <c r="I45" s="23"/>
      <c r="J45" s="23"/>
      <c r="K45" s="24"/>
      <c r="L45" s="24"/>
      <c r="M45" s="23"/>
      <c r="N45" s="113"/>
      <c r="O45" s="26"/>
      <c r="P45" s="23"/>
      <c r="Q45" s="27"/>
      <c r="R45" s="20"/>
      <c r="S45" s="23"/>
      <c r="T45" s="24"/>
      <c r="U45" s="28"/>
      <c r="V45" s="27"/>
    </row>
    <row r="46" spans="1:22" x14ac:dyDescent="0.25">
      <c r="A46" s="29" t="s">
        <v>85</v>
      </c>
      <c r="B46" s="72" t="s">
        <v>57</v>
      </c>
      <c r="C46" s="73">
        <f t="shared" si="4"/>
        <v>418</v>
      </c>
      <c r="D46" s="20"/>
      <c r="E46" s="21"/>
      <c r="F46" s="22"/>
      <c r="G46" s="22"/>
      <c r="H46" s="23"/>
      <c r="I46" s="23"/>
      <c r="J46" s="23"/>
      <c r="K46" s="24"/>
      <c r="L46" s="24"/>
      <c r="M46" s="23"/>
      <c r="N46" s="113"/>
      <c r="O46" s="26"/>
      <c r="P46" s="23"/>
      <c r="Q46" s="27"/>
      <c r="R46" s="20"/>
      <c r="S46" s="23"/>
      <c r="T46" s="24"/>
      <c r="U46" s="28"/>
      <c r="V46" s="27"/>
    </row>
    <row r="47" spans="1:22" x14ac:dyDescent="0.25">
      <c r="A47" s="29" t="s">
        <v>85</v>
      </c>
      <c r="B47" s="72" t="s">
        <v>58</v>
      </c>
      <c r="C47" s="73">
        <f t="shared" si="4"/>
        <v>419</v>
      </c>
      <c r="D47" s="20"/>
      <c r="E47" s="21"/>
      <c r="F47" s="22"/>
      <c r="G47" s="22"/>
      <c r="H47" s="23"/>
      <c r="I47" s="23"/>
      <c r="J47" s="23"/>
      <c r="K47" s="24"/>
      <c r="L47" s="24"/>
      <c r="M47" s="23"/>
      <c r="N47" s="113"/>
      <c r="O47" s="26"/>
      <c r="P47" s="23"/>
      <c r="Q47" s="27"/>
      <c r="R47" s="20"/>
      <c r="S47" s="23"/>
      <c r="T47" s="24"/>
      <c r="U47" s="28"/>
      <c r="V47" s="27"/>
    </row>
    <row r="48" spans="1:22" x14ac:dyDescent="0.25">
      <c r="A48" s="74"/>
      <c r="B48" s="75"/>
      <c r="C48" s="73"/>
      <c r="D48" s="76">
        <f t="shared" ref="D48:V48" si="5">SUM(D30:D47)</f>
        <v>640</v>
      </c>
      <c r="E48" s="76">
        <f t="shared" si="5"/>
        <v>0</v>
      </c>
      <c r="F48" s="77">
        <f t="shared" si="5"/>
        <v>0</v>
      </c>
      <c r="G48" s="77">
        <f t="shared" si="5"/>
        <v>0</v>
      </c>
      <c r="H48" s="77">
        <f t="shared" si="5"/>
        <v>0</v>
      </c>
      <c r="I48" s="77">
        <f t="shared" si="5"/>
        <v>0</v>
      </c>
      <c r="J48" s="77">
        <f t="shared" si="5"/>
        <v>0</v>
      </c>
      <c r="K48" s="78">
        <f t="shared" si="5"/>
        <v>0</v>
      </c>
      <c r="L48" s="192">
        <f t="shared" si="5"/>
        <v>0</v>
      </c>
      <c r="M48" s="192">
        <f t="shared" si="5"/>
        <v>0</v>
      </c>
      <c r="N48" s="78">
        <f t="shared" si="5"/>
        <v>0</v>
      </c>
      <c r="O48" s="119">
        <f t="shared" si="5"/>
        <v>50</v>
      </c>
      <c r="P48" s="77">
        <f t="shared" si="5"/>
        <v>0</v>
      </c>
      <c r="Q48" s="120">
        <f t="shared" si="5"/>
        <v>0</v>
      </c>
      <c r="R48" s="76">
        <f t="shared" si="5"/>
        <v>0</v>
      </c>
      <c r="S48" s="77">
        <f t="shared" si="5"/>
        <v>0</v>
      </c>
      <c r="T48" s="78">
        <f t="shared" si="5"/>
        <v>0</v>
      </c>
      <c r="U48" s="193">
        <f t="shared" si="5"/>
        <v>0</v>
      </c>
      <c r="V48" s="120">
        <f t="shared" si="5"/>
        <v>0</v>
      </c>
    </row>
    <row r="49" spans="1:22" ht="15.75" thickBot="1" x14ac:dyDescent="0.3">
      <c r="A49" s="80" t="s">
        <v>48</v>
      </c>
      <c r="B49" s="81">
        <f>D49+E49+F49*5+G49*3.5+O49+R49</f>
        <v>35378.959999999999</v>
      </c>
      <c r="C49" s="82" t="s">
        <v>49</v>
      </c>
      <c r="D49" s="83">
        <f t="shared" ref="D49:V49" si="6">D17+D29-D48</f>
        <v>2992</v>
      </c>
      <c r="E49" s="83">
        <f t="shared" si="6"/>
        <v>20026</v>
      </c>
      <c r="F49" s="84">
        <f t="shared" si="6"/>
        <v>214.39200000000005</v>
      </c>
      <c r="G49" s="84">
        <f t="shared" si="6"/>
        <v>0</v>
      </c>
      <c r="H49" s="84">
        <f t="shared" si="6"/>
        <v>16031.549999999912</v>
      </c>
      <c r="I49" s="84">
        <f t="shared" si="6"/>
        <v>39230.614999999998</v>
      </c>
      <c r="J49" s="84">
        <f t="shared" si="6"/>
        <v>453.22999999999729</v>
      </c>
      <c r="K49" s="85">
        <f t="shared" si="6"/>
        <v>1</v>
      </c>
      <c r="L49" s="8">
        <f t="shared" si="6"/>
        <v>25934.500000000015</v>
      </c>
      <c r="M49" s="8">
        <f t="shared" si="6"/>
        <v>69917</v>
      </c>
      <c r="N49" s="85">
        <f t="shared" si="6"/>
        <v>0</v>
      </c>
      <c r="O49" s="194">
        <f t="shared" si="6"/>
        <v>10130</v>
      </c>
      <c r="P49" s="84">
        <f t="shared" si="6"/>
        <v>-189280.44000000018</v>
      </c>
      <c r="Q49" s="123">
        <f t="shared" si="6"/>
        <v>0</v>
      </c>
      <c r="R49" s="83">
        <f t="shared" si="6"/>
        <v>1159</v>
      </c>
      <c r="S49" s="84">
        <f t="shared" si="6"/>
        <v>4.4300000000052364</v>
      </c>
      <c r="T49" s="85">
        <f t="shared" si="6"/>
        <v>0</v>
      </c>
      <c r="U49" s="194">
        <f t="shared" si="6"/>
        <v>365000</v>
      </c>
      <c r="V49" s="123">
        <f t="shared" si="6"/>
        <v>18738.360000000022</v>
      </c>
    </row>
  </sheetData>
  <mergeCells count="12">
    <mergeCell ref="U2:V2"/>
    <mergeCell ref="A17:B17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37E72-17AD-411A-95B5-FEAED9BA116B}">
  <dimension ref="A1:V50"/>
  <sheetViews>
    <sheetView rightToLeft="1" workbookViewId="0">
      <selection activeCell="E17" sqref="E17"/>
    </sheetView>
  </sheetViews>
  <sheetFormatPr defaultRowHeight="15" x14ac:dyDescent="0.25"/>
  <cols>
    <col min="1" max="1" width="26.28515625" customWidth="1"/>
    <col min="2" max="2" width="32.710937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18</v>
      </c>
      <c r="B1" s="2">
        <f>'[1]1'!B1</f>
        <v>4</v>
      </c>
      <c r="C1" s="3"/>
      <c r="D1" s="234" t="s">
        <v>0</v>
      </c>
      <c r="E1" s="235"/>
      <c r="F1" s="235"/>
      <c r="G1" s="235"/>
      <c r="H1" s="235"/>
      <c r="I1" s="235"/>
      <c r="J1" s="235"/>
      <c r="K1" s="235"/>
      <c r="L1" s="236"/>
      <c r="M1" s="88"/>
      <c r="N1" s="88"/>
      <c r="O1" s="237" t="s">
        <v>1</v>
      </c>
      <c r="P1" s="235"/>
      <c r="Q1" s="236"/>
      <c r="R1" s="237" t="s">
        <v>2</v>
      </c>
      <c r="S1" s="235"/>
      <c r="T1" s="236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27"/>
      <c r="C2" s="6"/>
      <c r="D2" s="227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41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344</v>
      </c>
      <c r="D4" s="13">
        <f>'[1]17'!D43</f>
        <v>2992</v>
      </c>
      <c r="E4" s="13">
        <f>'[1]17'!E43</f>
        <v>20026</v>
      </c>
      <c r="F4" s="90">
        <f>'[1]17'!F43</f>
        <v>214.39200000000005</v>
      </c>
      <c r="G4" s="90">
        <f>'[1]17'!G43</f>
        <v>0</v>
      </c>
      <c r="H4" s="90">
        <f>'[1]17'!H43</f>
        <v>16031.549999999912</v>
      </c>
      <c r="I4" s="90">
        <f>'[1]17'!I43</f>
        <v>39230.614999999998</v>
      </c>
      <c r="J4" s="90">
        <f>'[1]17'!J43</f>
        <v>453.22999999999729</v>
      </c>
      <c r="K4" s="90">
        <f>'[1]17'!K43</f>
        <v>1</v>
      </c>
      <c r="L4" s="9">
        <f>'[1]17'!L43</f>
        <v>25934.500000000015</v>
      </c>
      <c r="M4" s="15">
        <f>'[1]17'!M17</f>
        <v>69917</v>
      </c>
      <c r="N4" s="90">
        <f>'[1]17'!N43</f>
        <v>0</v>
      </c>
      <c r="O4" s="13">
        <f>'[1]17'!O43</f>
        <v>10130</v>
      </c>
      <c r="P4" s="90">
        <f>'[1]17'!P43</f>
        <v>-189280.44000000018</v>
      </c>
      <c r="Q4" s="90">
        <f>'[1]17'!Q43</f>
        <v>0</v>
      </c>
      <c r="R4" s="13">
        <f>'[1]17'!R43</f>
        <v>1159</v>
      </c>
      <c r="S4" s="90">
        <f>'[1]17'!S43</f>
        <v>4.4300000000052364</v>
      </c>
      <c r="T4" s="90">
        <f>'[1]17'!T43</f>
        <v>0</v>
      </c>
      <c r="U4" s="90">
        <f>'[1]17'!U43</f>
        <v>365000</v>
      </c>
      <c r="V4" s="90">
        <f>'[1]17'!V43</f>
        <v>18738.360000000022</v>
      </c>
    </row>
    <row r="5" spans="1:22" x14ac:dyDescent="0.25">
      <c r="A5" s="18" t="s">
        <v>217</v>
      </c>
      <c r="B5" s="19" t="s">
        <v>197</v>
      </c>
      <c r="C5" s="6">
        <f>C4+1</f>
        <v>345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187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218</v>
      </c>
      <c r="B6" s="19" t="s">
        <v>145</v>
      </c>
      <c r="C6" s="6">
        <f t="shared" ref="C6:C23" si="0">C5+1</f>
        <v>346</v>
      </c>
      <c r="D6" s="20"/>
      <c r="E6" s="21">
        <v>1450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72" t="s">
        <v>150</v>
      </c>
      <c r="B7" s="19" t="s">
        <v>219</v>
      </c>
      <c r="C7" s="6">
        <f t="shared" si="0"/>
        <v>347</v>
      </c>
      <c r="D7" s="20"/>
      <c r="E7" s="21">
        <v>300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72" t="s">
        <v>220</v>
      </c>
      <c r="B8" s="19" t="s">
        <v>221</v>
      </c>
      <c r="C8" s="6">
        <f t="shared" si="0"/>
        <v>348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>
        <v>550</v>
      </c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72" t="s">
        <v>222</v>
      </c>
      <c r="B9" s="19" t="s">
        <v>203</v>
      </c>
      <c r="C9" s="6" t="s">
        <v>223</v>
      </c>
      <c r="D9" s="20"/>
      <c r="E9" s="21">
        <v>25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72" t="s">
        <v>222</v>
      </c>
      <c r="B10" s="19" t="s">
        <v>203</v>
      </c>
      <c r="C10" s="6" t="s">
        <v>224</v>
      </c>
      <c r="D10" s="20"/>
      <c r="E10" s="21">
        <v>25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 t="s">
        <v>222</v>
      </c>
      <c r="B11" s="19" t="s">
        <v>203</v>
      </c>
      <c r="C11" s="6" t="s">
        <v>225</v>
      </c>
      <c r="D11" s="20"/>
      <c r="E11" s="21">
        <v>25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72" t="s">
        <v>222</v>
      </c>
      <c r="B12" s="19" t="s">
        <v>203</v>
      </c>
      <c r="C12" s="6" t="s">
        <v>226</v>
      </c>
      <c r="D12" s="20"/>
      <c r="E12" s="21">
        <v>25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/>
      <c r="B13" s="19" t="s">
        <v>50</v>
      </c>
      <c r="C13" s="6">
        <f>C8+1</f>
        <v>349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>
        <v>2892</v>
      </c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 t="s">
        <v>51</v>
      </c>
      <c r="C14" s="6">
        <f t="shared" si="0"/>
        <v>350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>
        <v>1345</v>
      </c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351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9"/>
      <c r="B16" s="19"/>
      <c r="C16" s="6">
        <f t="shared" si="0"/>
        <v>352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9"/>
      <c r="B17" s="19"/>
      <c r="C17" s="6">
        <f t="shared" si="0"/>
        <v>353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72"/>
      <c r="B18" s="19"/>
      <c r="C18" s="6">
        <f t="shared" si="0"/>
        <v>354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72"/>
      <c r="B19" s="19"/>
      <c r="C19" s="6">
        <f t="shared" si="0"/>
        <v>355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356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357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358</v>
      </c>
      <c r="D22" s="31"/>
      <c r="E22" s="32"/>
      <c r="F22" s="33"/>
      <c r="G22" s="33"/>
      <c r="H22" s="34"/>
      <c r="I22" s="34"/>
      <c r="J22" s="34"/>
      <c r="K22" s="34"/>
      <c r="L22" s="35"/>
      <c r="M22" s="34"/>
      <c r="N22" s="36"/>
      <c r="O22" s="37"/>
      <c r="P22" s="34"/>
      <c r="Q22" s="38"/>
      <c r="R22" s="37"/>
      <c r="S22" s="34"/>
      <c r="T22" s="38"/>
      <c r="U22" s="39"/>
      <c r="V22" s="38"/>
    </row>
    <row r="23" spans="1:22" ht="15.75" thickBot="1" x14ac:dyDescent="0.3">
      <c r="A23" s="18"/>
      <c r="B23" s="19" t="s">
        <v>51</v>
      </c>
      <c r="C23" s="6">
        <f t="shared" si="0"/>
        <v>359</v>
      </c>
      <c r="D23" s="31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229"/>
      <c r="B24" s="227"/>
      <c r="C24" s="6"/>
      <c r="D24" s="40">
        <f>SUM(D4:D23)</f>
        <v>2992</v>
      </c>
      <c r="E24" s="41">
        <f t="shared" ref="E24:O24" si="1">SUM(E4:E23)</f>
        <v>22876</v>
      </c>
      <c r="F24" s="42">
        <f t="shared" si="1"/>
        <v>214.39200000000005</v>
      </c>
      <c r="G24" s="42">
        <f t="shared" si="1"/>
        <v>0</v>
      </c>
      <c r="H24" s="42">
        <f t="shared" si="1"/>
        <v>16031.549999999912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3">
        <f t="shared" si="1"/>
        <v>69917</v>
      </c>
      <c r="N24" s="45">
        <f t="shared" si="1"/>
        <v>550</v>
      </c>
      <c r="O24" s="41">
        <f t="shared" si="1"/>
        <v>13022</v>
      </c>
      <c r="P24" s="42">
        <f>SUM(P4:P23)</f>
        <v>-189280.44000000018</v>
      </c>
      <c r="Q24" s="42">
        <f t="shared" ref="Q24:V24" si="2">SUM(Q4:Q23)</f>
        <v>0</v>
      </c>
      <c r="R24" s="41">
        <f t="shared" si="2"/>
        <v>2504</v>
      </c>
      <c r="S24" s="42">
        <f t="shared" si="2"/>
        <v>4.4300000000052364</v>
      </c>
      <c r="T24" s="42">
        <f t="shared" si="2"/>
        <v>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168</v>
      </c>
      <c r="D25" s="48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 t="s">
        <v>91</v>
      </c>
      <c r="B26" s="19" t="s">
        <v>40</v>
      </c>
      <c r="C26" s="47">
        <f>C25+1</f>
        <v>169</v>
      </c>
      <c r="D26" s="20"/>
      <c r="E26" s="21">
        <v>5589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-4430</v>
      </c>
      <c r="P26" s="23"/>
      <c r="Q26" s="27"/>
      <c r="R26" s="26">
        <v>-1159</v>
      </c>
      <c r="S26" s="23"/>
      <c r="T26" s="27"/>
      <c r="U26" s="28"/>
      <c r="V26" s="27"/>
    </row>
    <row r="27" spans="1:22" x14ac:dyDescent="0.25">
      <c r="A27" s="18"/>
      <c r="B27" s="19"/>
      <c r="C27" s="47">
        <f t="shared" ref="C27:C35" si="3">C26+1</f>
        <v>170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171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3"/>
        <v>172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3"/>
        <v>173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3"/>
        <v>174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175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176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7">
        <f t="shared" si="3"/>
        <v>177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ht="15.75" thickBot="1" x14ac:dyDescent="0.3">
      <c r="A35" s="107"/>
      <c r="B35" s="108"/>
      <c r="C35" s="47">
        <f t="shared" si="3"/>
        <v>178</v>
      </c>
      <c r="D35" s="31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ht="15.75" thickBot="1" x14ac:dyDescent="0.3">
      <c r="A36" s="230"/>
      <c r="B36" s="231"/>
      <c r="C36" s="58"/>
      <c r="D36" s="59">
        <f>SUM(D25:D35)</f>
        <v>0</v>
      </c>
      <c r="E36" s="59">
        <f t="shared" ref="E36:V36" si="4">SUM(E25:E35)</f>
        <v>5589</v>
      </c>
      <c r="F36" s="60">
        <f t="shared" si="4"/>
        <v>0</v>
      </c>
      <c r="G36" s="60">
        <f t="shared" si="4"/>
        <v>0</v>
      </c>
      <c r="H36" s="60">
        <f t="shared" si="4"/>
        <v>0</v>
      </c>
      <c r="I36" s="60">
        <f t="shared" si="4"/>
        <v>0</v>
      </c>
      <c r="J36" s="60">
        <f t="shared" si="4"/>
        <v>0</v>
      </c>
      <c r="K36" s="60">
        <f t="shared" si="4"/>
        <v>0</v>
      </c>
      <c r="L36" s="61">
        <f t="shared" si="4"/>
        <v>0</v>
      </c>
      <c r="M36" s="61">
        <f t="shared" si="4"/>
        <v>0</v>
      </c>
      <c r="N36" s="60">
        <f t="shared" si="4"/>
        <v>0</v>
      </c>
      <c r="O36" s="59">
        <f t="shared" si="4"/>
        <v>-4430</v>
      </c>
      <c r="P36" s="60">
        <f t="shared" si="4"/>
        <v>0</v>
      </c>
      <c r="Q36" s="60">
        <f t="shared" si="4"/>
        <v>0</v>
      </c>
      <c r="R36" s="59">
        <f t="shared" si="4"/>
        <v>-1159</v>
      </c>
      <c r="S36" s="60">
        <f t="shared" si="4"/>
        <v>0</v>
      </c>
      <c r="T36" s="60">
        <f t="shared" si="4"/>
        <v>0</v>
      </c>
      <c r="U36" s="60">
        <f t="shared" si="4"/>
        <v>0</v>
      </c>
      <c r="V36" s="60">
        <f t="shared" si="4"/>
        <v>0</v>
      </c>
    </row>
    <row r="37" spans="1:22" x14ac:dyDescent="0.25">
      <c r="A37" s="232" t="s">
        <v>41</v>
      </c>
      <c r="B37" s="233"/>
      <c r="C37" s="63">
        <v>405</v>
      </c>
      <c r="D37" s="64"/>
      <c r="E37" s="65"/>
      <c r="F37" s="66"/>
      <c r="G37" s="66"/>
      <c r="H37" s="66"/>
      <c r="I37" s="66"/>
      <c r="J37" s="66"/>
      <c r="K37" s="66"/>
      <c r="L37" s="67"/>
      <c r="M37" s="66"/>
      <c r="N37" s="68"/>
      <c r="O37" s="69"/>
      <c r="P37" s="66"/>
      <c r="Q37" s="70"/>
      <c r="R37" s="69"/>
      <c r="S37" s="66"/>
      <c r="T37" s="70"/>
      <c r="U37" s="71"/>
      <c r="V37" s="70"/>
    </row>
    <row r="38" spans="1:22" x14ac:dyDescent="0.25">
      <c r="A38" s="29" t="s">
        <v>227</v>
      </c>
      <c r="B38" s="72" t="s">
        <v>102</v>
      </c>
      <c r="C38" s="73">
        <f>C37+1</f>
        <v>406</v>
      </c>
      <c r="D38" s="20">
        <v>300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 t="s">
        <v>228</v>
      </c>
      <c r="B39" s="72" t="s">
        <v>229</v>
      </c>
      <c r="C39" s="73">
        <f t="shared" ref="C39:C48" si="5">C38+1</f>
        <v>407</v>
      </c>
      <c r="D39" s="20">
        <v>400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72"/>
      <c r="C40" s="73">
        <f t="shared" si="5"/>
        <v>408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72"/>
      <c r="C41" s="73">
        <f t="shared" si="5"/>
        <v>409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9"/>
      <c r="B42" s="72"/>
      <c r="C42" s="73">
        <f t="shared" si="5"/>
        <v>410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5"/>
        <v>411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412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413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414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415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416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74"/>
      <c r="B49" s="75"/>
      <c r="C49" s="73"/>
      <c r="D49" s="76">
        <f>SUM(D37:D48)</f>
        <v>700</v>
      </c>
      <c r="E49" s="76">
        <f t="shared" ref="E49:V49" si="6">SUM(E37:E48)</f>
        <v>0</v>
      </c>
      <c r="F49" s="77">
        <f t="shared" si="6"/>
        <v>0</v>
      </c>
      <c r="G49" s="77">
        <f t="shared" si="6"/>
        <v>0</v>
      </c>
      <c r="H49" s="77">
        <f t="shared" si="6"/>
        <v>0</v>
      </c>
      <c r="I49" s="77">
        <f t="shared" si="6"/>
        <v>0</v>
      </c>
      <c r="J49" s="77">
        <f t="shared" si="6"/>
        <v>0</v>
      </c>
      <c r="K49" s="77">
        <f t="shared" si="6"/>
        <v>0</v>
      </c>
      <c r="L49" s="78">
        <f t="shared" si="6"/>
        <v>0</v>
      </c>
      <c r="M49" s="78">
        <f t="shared" si="6"/>
        <v>0</v>
      </c>
      <c r="N49" s="77">
        <f t="shared" si="6"/>
        <v>0</v>
      </c>
      <c r="O49" s="76">
        <f t="shared" si="6"/>
        <v>0</v>
      </c>
      <c r="P49" s="77">
        <f t="shared" si="6"/>
        <v>0</v>
      </c>
      <c r="Q49" s="77">
        <f t="shared" si="6"/>
        <v>0</v>
      </c>
      <c r="R49" s="76">
        <f t="shared" si="6"/>
        <v>0</v>
      </c>
      <c r="S49" s="77">
        <f t="shared" si="6"/>
        <v>0</v>
      </c>
      <c r="T49" s="77">
        <f t="shared" si="6"/>
        <v>0</v>
      </c>
      <c r="U49" s="77">
        <f t="shared" si="6"/>
        <v>0</v>
      </c>
      <c r="V49" s="77">
        <f t="shared" si="6"/>
        <v>0</v>
      </c>
    </row>
    <row r="50" spans="1:22" ht="15.75" thickBot="1" x14ac:dyDescent="0.3">
      <c r="A50" s="80" t="s">
        <v>48</v>
      </c>
      <c r="B50" s="81">
        <f>D50+E50+F50*5+G50*3.5+O50+R50</f>
        <v>41765.96</v>
      </c>
      <c r="C50" s="82" t="s">
        <v>49</v>
      </c>
      <c r="D50" s="83">
        <f>D24+D36-D49</f>
        <v>2292</v>
      </c>
      <c r="E50" s="83">
        <f t="shared" ref="E50:V50" si="7">E24+E36-E49</f>
        <v>28465</v>
      </c>
      <c r="F50" s="84">
        <f t="shared" si="7"/>
        <v>214.39200000000005</v>
      </c>
      <c r="G50" s="84">
        <f t="shared" si="7"/>
        <v>0</v>
      </c>
      <c r="H50" s="84">
        <f t="shared" si="7"/>
        <v>16031.549999999912</v>
      </c>
      <c r="I50" s="84">
        <f t="shared" si="7"/>
        <v>39230.614999999998</v>
      </c>
      <c r="J50" s="84">
        <f t="shared" si="7"/>
        <v>453.22999999999729</v>
      </c>
      <c r="K50" s="84">
        <f t="shared" si="7"/>
        <v>1</v>
      </c>
      <c r="L50" s="85">
        <f t="shared" si="7"/>
        <v>25934.500000000015</v>
      </c>
      <c r="M50" s="85">
        <f t="shared" si="7"/>
        <v>69917</v>
      </c>
      <c r="N50" s="84">
        <f t="shared" si="7"/>
        <v>550</v>
      </c>
      <c r="O50" s="83">
        <f t="shared" si="7"/>
        <v>8592</v>
      </c>
      <c r="P50" s="84">
        <f t="shared" si="7"/>
        <v>-189280.44000000018</v>
      </c>
      <c r="Q50" s="84">
        <f t="shared" si="7"/>
        <v>0</v>
      </c>
      <c r="R50" s="83">
        <f t="shared" si="7"/>
        <v>1345</v>
      </c>
      <c r="S50" s="84">
        <f t="shared" si="7"/>
        <v>4.4300000000052364</v>
      </c>
      <c r="T50" s="84">
        <f t="shared" si="7"/>
        <v>0</v>
      </c>
      <c r="U50" s="84">
        <f t="shared" si="7"/>
        <v>365000</v>
      </c>
      <c r="V50" s="84">
        <f t="shared" si="7"/>
        <v>18738.360000000022</v>
      </c>
    </row>
  </sheetData>
  <mergeCells count="12">
    <mergeCell ref="U2:V2"/>
    <mergeCell ref="A24:B24"/>
    <mergeCell ref="A36:B36"/>
    <mergeCell ref="A37:B37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D389D-D3D3-4EAE-A36D-0F1A2C78E0F0}">
  <dimension ref="A1:V45"/>
  <sheetViews>
    <sheetView rightToLeft="1" workbookViewId="0">
      <selection activeCell="B15" sqref="B15"/>
    </sheetView>
  </sheetViews>
  <sheetFormatPr defaultRowHeight="15" x14ac:dyDescent="0.25"/>
  <cols>
    <col min="1" max="1" width="26.28515625" customWidth="1"/>
    <col min="2" max="2" width="28.425781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19</v>
      </c>
      <c r="B1" s="2">
        <f>'[1]1'!B1</f>
        <v>4</v>
      </c>
      <c r="C1" s="3">
        <v>2024</v>
      </c>
      <c r="D1" s="234" t="s">
        <v>0</v>
      </c>
      <c r="E1" s="235"/>
      <c r="F1" s="235"/>
      <c r="G1" s="235"/>
      <c r="H1" s="235"/>
      <c r="I1" s="235"/>
      <c r="J1" s="235"/>
      <c r="K1" s="235"/>
      <c r="L1" s="236"/>
      <c r="M1" s="88"/>
      <c r="N1" s="88"/>
      <c r="O1" s="237" t="s">
        <v>1</v>
      </c>
      <c r="P1" s="235"/>
      <c r="Q1" s="236"/>
      <c r="R1" s="237" t="s">
        <v>2</v>
      </c>
      <c r="S1" s="235"/>
      <c r="T1" s="236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27"/>
      <c r="C2" s="6"/>
      <c r="D2" s="227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41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350</v>
      </c>
      <c r="D4" s="13">
        <f>'[1]18'!D50</f>
        <v>2292</v>
      </c>
      <c r="E4" s="13">
        <f>'[1]18'!E50</f>
        <v>28465</v>
      </c>
      <c r="F4" s="90">
        <f>'[1]18'!F50</f>
        <v>214.39200000000005</v>
      </c>
      <c r="G4" s="90">
        <f>'[1]18'!G50</f>
        <v>0</v>
      </c>
      <c r="H4" s="90">
        <f>'[1]18'!H50</f>
        <v>16031.549999999912</v>
      </c>
      <c r="I4" s="90">
        <f>'[1]18'!I50</f>
        <v>39230.614999999998</v>
      </c>
      <c r="J4" s="90">
        <f>'[1]18'!J50</f>
        <v>453.22999999999729</v>
      </c>
      <c r="K4" s="90">
        <f>'[1]18'!K50</f>
        <v>1</v>
      </c>
      <c r="L4" s="9">
        <f>'[1]18'!L50</f>
        <v>25934.500000000015</v>
      </c>
      <c r="M4" s="15">
        <f>'[1]18'!M50</f>
        <v>69917</v>
      </c>
      <c r="N4" s="90">
        <f>'[1]18'!N50</f>
        <v>550</v>
      </c>
      <c r="O4" s="13">
        <f>'[1]18'!O50</f>
        <v>8592</v>
      </c>
      <c r="P4" s="90">
        <f>'[1]18'!P50</f>
        <v>-189280.44000000018</v>
      </c>
      <c r="Q4" s="90">
        <f>'[1]18'!Q50</f>
        <v>0</v>
      </c>
      <c r="R4" s="13">
        <f>'[1]18'!R50</f>
        <v>1345</v>
      </c>
      <c r="S4" s="90">
        <f>'[1]18'!S50</f>
        <v>4.4300000000052364</v>
      </c>
      <c r="T4" s="90">
        <f>'[1]18'!T50</f>
        <v>0</v>
      </c>
      <c r="U4" s="90">
        <f>'[1]18'!U50</f>
        <v>365000</v>
      </c>
      <c r="V4" s="90">
        <f>'[1]18'!V50</f>
        <v>18738.360000000022</v>
      </c>
    </row>
    <row r="5" spans="1:22" x14ac:dyDescent="0.25">
      <c r="A5" s="18"/>
      <c r="B5" s="19" t="s">
        <v>50</v>
      </c>
      <c r="C5" s="6">
        <f>C4+1</f>
        <v>351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6605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352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1665</v>
      </c>
      <c r="S6" s="23"/>
      <c r="T6" s="27"/>
      <c r="U6" s="28"/>
      <c r="V6" s="27"/>
    </row>
    <row r="7" spans="1:22" x14ac:dyDescent="0.25">
      <c r="A7" s="18" t="s">
        <v>230</v>
      </c>
      <c r="B7" s="19" t="s">
        <v>62</v>
      </c>
      <c r="C7" s="6">
        <f t="shared" si="0"/>
        <v>353</v>
      </c>
      <c r="D7" s="20"/>
      <c r="E7" s="21">
        <v>100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231</v>
      </c>
      <c r="B8" s="19" t="s">
        <v>151</v>
      </c>
      <c r="C8" s="6">
        <f t="shared" si="0"/>
        <v>354</v>
      </c>
      <c r="D8" s="20"/>
      <c r="E8" s="21">
        <v>1295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231</v>
      </c>
      <c r="B9" s="19" t="s">
        <v>151</v>
      </c>
      <c r="C9" s="6">
        <f t="shared" si="0"/>
        <v>355</v>
      </c>
      <c r="D9" s="20"/>
      <c r="E9" s="21">
        <v>70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232</v>
      </c>
      <c r="B10" s="19" t="s">
        <v>62</v>
      </c>
      <c r="C10" s="6">
        <f t="shared" si="0"/>
        <v>356</v>
      </c>
      <c r="D10" s="20"/>
      <c r="E10" s="21">
        <v>100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357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358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359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360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361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362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363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229"/>
      <c r="B18" s="227"/>
      <c r="C18" s="6"/>
      <c r="D18" s="40">
        <f t="shared" ref="D18:V18" si="1">SUM(D4:D17)</f>
        <v>2292</v>
      </c>
      <c r="E18" s="41">
        <f t="shared" si="1"/>
        <v>30030</v>
      </c>
      <c r="F18" s="42">
        <f t="shared" si="1"/>
        <v>214.39200000000005</v>
      </c>
      <c r="G18" s="42">
        <f t="shared" si="1"/>
        <v>0</v>
      </c>
      <c r="H18" s="42">
        <f t="shared" si="1"/>
        <v>16031.549999999912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3">
        <f t="shared" si="1"/>
        <v>69917</v>
      </c>
      <c r="N18" s="45">
        <f t="shared" si="1"/>
        <v>550</v>
      </c>
      <c r="O18" s="41">
        <f t="shared" si="1"/>
        <v>15197</v>
      </c>
      <c r="P18" s="42">
        <f t="shared" si="1"/>
        <v>-189280.44000000018</v>
      </c>
      <c r="Q18" s="42">
        <f t="shared" si="1"/>
        <v>0</v>
      </c>
      <c r="R18" s="41">
        <f t="shared" si="1"/>
        <v>3010</v>
      </c>
      <c r="S18" s="42">
        <f t="shared" si="1"/>
        <v>4.4300000000052364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169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91</v>
      </c>
      <c r="B20" s="19" t="s">
        <v>40</v>
      </c>
      <c r="C20" s="47">
        <f>C19+1</f>
        <v>170</v>
      </c>
      <c r="D20" s="20"/>
      <c r="E20" s="21">
        <v>7087</v>
      </c>
      <c r="F20" s="22"/>
      <c r="G20" s="22"/>
      <c r="H20" s="23"/>
      <c r="I20" s="23"/>
      <c r="J20" s="23"/>
      <c r="K20" s="23"/>
      <c r="L20" s="24"/>
      <c r="M20" s="23"/>
      <c r="N20" s="25"/>
      <c r="O20" s="26">
        <v>-5592</v>
      </c>
      <c r="P20" s="23"/>
      <c r="Q20" s="27"/>
      <c r="R20" s="26">
        <v>-1495</v>
      </c>
      <c r="S20" s="23"/>
      <c r="T20" s="27"/>
      <c r="U20" s="28"/>
      <c r="V20" s="27"/>
    </row>
    <row r="21" spans="1:22" x14ac:dyDescent="0.25">
      <c r="A21" s="18"/>
      <c r="B21" s="19"/>
      <c r="C21" s="47">
        <f t="shared" ref="C21:C30" si="2">C20+1</f>
        <v>171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2"/>
        <v>172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21</v>
      </c>
      <c r="B23" s="19" t="s">
        <v>22</v>
      </c>
      <c r="C23" s="47">
        <f t="shared" si="2"/>
        <v>173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174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175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176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177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178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179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180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230"/>
      <c r="B31" s="231"/>
      <c r="C31" s="58"/>
      <c r="D31" s="59">
        <f>SUM(D19:D30)</f>
        <v>0</v>
      </c>
      <c r="E31" s="59">
        <f t="shared" ref="E31:V31" si="3">SUM(E19:E30)</f>
        <v>7087</v>
      </c>
      <c r="F31" s="60">
        <f t="shared" si="3"/>
        <v>0</v>
      </c>
      <c r="G31" s="60">
        <f t="shared" si="3"/>
        <v>0</v>
      </c>
      <c r="H31" s="60">
        <f t="shared" si="3"/>
        <v>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1">
        <f t="shared" si="3"/>
        <v>0</v>
      </c>
      <c r="N31" s="60">
        <f t="shared" si="3"/>
        <v>0</v>
      </c>
      <c r="O31" s="59">
        <f t="shared" si="3"/>
        <v>-5592</v>
      </c>
      <c r="P31" s="60">
        <f t="shared" si="3"/>
        <v>0</v>
      </c>
      <c r="Q31" s="60">
        <f t="shared" si="3"/>
        <v>0</v>
      </c>
      <c r="R31" s="59">
        <f t="shared" si="3"/>
        <v>-1495</v>
      </c>
      <c r="S31" s="60">
        <f t="shared" si="3"/>
        <v>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32" t="s">
        <v>41</v>
      </c>
      <c r="B32" s="233"/>
      <c r="C32" s="63">
        <v>407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233</v>
      </c>
      <c r="B33" s="72" t="s">
        <v>234</v>
      </c>
      <c r="C33" s="73">
        <f>C32+1</f>
        <v>408</v>
      </c>
      <c r="D33" s="20">
        <v>200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235</v>
      </c>
      <c r="B34" s="72" t="s">
        <v>236</v>
      </c>
      <c r="C34" s="73">
        <f t="shared" ref="C34:C43" si="4">C33+1</f>
        <v>409</v>
      </c>
      <c r="D34" s="20">
        <v>800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 t="s">
        <v>237</v>
      </c>
      <c r="B35" s="72" t="s">
        <v>102</v>
      </c>
      <c r="C35" s="73">
        <f t="shared" si="4"/>
        <v>410</v>
      </c>
      <c r="D35" s="20">
        <v>400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 t="s">
        <v>103</v>
      </c>
      <c r="B36" s="72" t="s">
        <v>102</v>
      </c>
      <c r="C36" s="73">
        <f t="shared" si="4"/>
        <v>411</v>
      </c>
      <c r="D36" s="20">
        <v>200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412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413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414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415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4"/>
        <v>416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417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418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74"/>
      <c r="B44" s="75"/>
      <c r="C44" s="73"/>
      <c r="D44" s="76">
        <f>SUM(D32:D43)</f>
        <v>1600</v>
      </c>
      <c r="E44" s="76">
        <f t="shared" ref="E44:V44" si="5">SUM(E32:E43)</f>
        <v>0</v>
      </c>
      <c r="F44" s="77">
        <f t="shared" si="5"/>
        <v>0</v>
      </c>
      <c r="G44" s="77">
        <f t="shared" si="5"/>
        <v>0</v>
      </c>
      <c r="H44" s="77">
        <f t="shared" si="5"/>
        <v>0</v>
      </c>
      <c r="I44" s="77">
        <f t="shared" si="5"/>
        <v>0</v>
      </c>
      <c r="J44" s="77">
        <f t="shared" si="5"/>
        <v>0</v>
      </c>
      <c r="K44" s="77">
        <f t="shared" si="5"/>
        <v>0</v>
      </c>
      <c r="L44" s="78">
        <f t="shared" si="5"/>
        <v>0</v>
      </c>
      <c r="M44" s="78">
        <f t="shared" si="5"/>
        <v>0</v>
      </c>
      <c r="N44" s="77">
        <f t="shared" si="5"/>
        <v>0</v>
      </c>
      <c r="O44" s="76">
        <f t="shared" si="5"/>
        <v>0</v>
      </c>
      <c r="P44" s="77">
        <f t="shared" si="5"/>
        <v>0</v>
      </c>
      <c r="Q44" s="77">
        <f t="shared" si="5"/>
        <v>0</v>
      </c>
      <c r="R44" s="76">
        <f t="shared" si="5"/>
        <v>0</v>
      </c>
      <c r="S44" s="77">
        <f t="shared" si="5"/>
        <v>0</v>
      </c>
      <c r="T44" s="77">
        <f t="shared" si="5"/>
        <v>0</v>
      </c>
      <c r="U44" s="77">
        <f t="shared" si="5"/>
        <v>0</v>
      </c>
      <c r="V44" s="77">
        <f t="shared" si="5"/>
        <v>0</v>
      </c>
    </row>
    <row r="45" spans="1:22" ht="15.75" thickBot="1" x14ac:dyDescent="0.3">
      <c r="A45" s="80" t="s">
        <v>48</v>
      </c>
      <c r="B45" s="81">
        <f>D45+E45+F45*5+G45*3.5+O45+R45</f>
        <v>50000.959999999999</v>
      </c>
      <c r="C45" s="82" t="s">
        <v>49</v>
      </c>
      <c r="D45" s="83">
        <f>D18+D31-D44</f>
        <v>692</v>
      </c>
      <c r="E45" s="83">
        <f t="shared" ref="E45:V45" si="6">E18+E31-E44</f>
        <v>37117</v>
      </c>
      <c r="F45" s="84">
        <f t="shared" si="6"/>
        <v>214.39200000000005</v>
      </c>
      <c r="G45" s="84">
        <f t="shared" si="6"/>
        <v>0</v>
      </c>
      <c r="H45" s="84">
        <f t="shared" si="6"/>
        <v>16031.549999999912</v>
      </c>
      <c r="I45" s="84">
        <f t="shared" si="6"/>
        <v>39230.614999999998</v>
      </c>
      <c r="J45" s="84">
        <f t="shared" si="6"/>
        <v>453.22999999999729</v>
      </c>
      <c r="K45" s="84">
        <f t="shared" si="6"/>
        <v>1</v>
      </c>
      <c r="L45" s="85">
        <f t="shared" si="6"/>
        <v>25934.500000000015</v>
      </c>
      <c r="M45" s="85">
        <f t="shared" si="6"/>
        <v>69917</v>
      </c>
      <c r="N45" s="84">
        <f t="shared" si="6"/>
        <v>550</v>
      </c>
      <c r="O45" s="83">
        <f t="shared" si="6"/>
        <v>9605</v>
      </c>
      <c r="P45" s="84">
        <f t="shared" si="6"/>
        <v>-189280.44000000018</v>
      </c>
      <c r="Q45" s="84">
        <f t="shared" si="6"/>
        <v>0</v>
      </c>
      <c r="R45" s="83">
        <f t="shared" si="6"/>
        <v>1515</v>
      </c>
      <c r="S45" s="84">
        <f t="shared" si="6"/>
        <v>4.4300000000052364</v>
      </c>
      <c r="T45" s="84">
        <f t="shared" si="6"/>
        <v>0</v>
      </c>
      <c r="U45" s="84">
        <f t="shared" si="6"/>
        <v>365000</v>
      </c>
      <c r="V45" s="84">
        <f t="shared" si="6"/>
        <v>18738.360000000022</v>
      </c>
    </row>
  </sheetData>
  <mergeCells count="12">
    <mergeCell ref="U2:V2"/>
    <mergeCell ref="A18:B18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A075A-DF88-469C-B5EB-62336875B648}">
  <dimension ref="A1:V47"/>
  <sheetViews>
    <sheetView rightToLeft="1" workbookViewId="0">
      <selection activeCell="B15" sqref="B15"/>
    </sheetView>
  </sheetViews>
  <sheetFormatPr defaultRowHeight="15" x14ac:dyDescent="0.25"/>
  <cols>
    <col min="1" max="1" width="27.85546875" bestFit="1" customWidth="1"/>
    <col min="2" max="2" width="33.710937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20</v>
      </c>
      <c r="B1" s="2">
        <f>'[1]1'!B1</f>
        <v>4</v>
      </c>
      <c r="C1" s="3">
        <v>2024</v>
      </c>
      <c r="D1" s="234" t="s">
        <v>0</v>
      </c>
      <c r="E1" s="235"/>
      <c r="F1" s="235"/>
      <c r="G1" s="235"/>
      <c r="H1" s="235"/>
      <c r="I1" s="235"/>
      <c r="J1" s="235"/>
      <c r="K1" s="235"/>
      <c r="L1" s="236"/>
      <c r="M1" s="88"/>
      <c r="N1" s="88"/>
      <c r="O1" s="237" t="s">
        <v>1</v>
      </c>
      <c r="P1" s="235"/>
      <c r="Q1" s="236"/>
      <c r="R1" s="237" t="s">
        <v>2</v>
      </c>
      <c r="S1" s="235"/>
      <c r="T1" s="236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27"/>
      <c r="C2" s="6"/>
      <c r="D2" s="227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41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356</v>
      </c>
      <c r="D4" s="13">
        <f>'[1]19'!D45</f>
        <v>692</v>
      </c>
      <c r="E4" s="13">
        <f>'[1]19'!E45</f>
        <v>37117</v>
      </c>
      <c r="F4" s="90">
        <f>'[1]19'!F45</f>
        <v>214.39200000000005</v>
      </c>
      <c r="G4" s="90">
        <f>'[1]19'!G45</f>
        <v>0</v>
      </c>
      <c r="H4" s="90">
        <f>'[1]19'!H45</f>
        <v>16031.549999999912</v>
      </c>
      <c r="I4" s="90">
        <f>'[1]19'!I45</f>
        <v>39230.614999999998</v>
      </c>
      <c r="J4" s="90">
        <f>'[1]19'!J45</f>
        <v>453.22999999999729</v>
      </c>
      <c r="K4" s="90">
        <f>'[1]19'!K45</f>
        <v>1</v>
      </c>
      <c r="L4" s="9">
        <f>'[1]19'!L45</f>
        <v>25934.500000000015</v>
      </c>
      <c r="M4" s="15">
        <f>'[1]19'!M45</f>
        <v>69917</v>
      </c>
      <c r="N4" s="90">
        <f>'[1]19'!N45</f>
        <v>550</v>
      </c>
      <c r="O4" s="13">
        <f>'[1]19'!O45</f>
        <v>9605</v>
      </c>
      <c r="P4" s="90">
        <f>'[1]19'!P45</f>
        <v>-189280.44000000018</v>
      </c>
      <c r="Q4" s="90">
        <f>'[1]19'!Q45</f>
        <v>0</v>
      </c>
      <c r="R4" s="13">
        <f>'[1]19'!R45</f>
        <v>1515</v>
      </c>
      <c r="S4" s="90">
        <f>'[1]19'!S45</f>
        <v>4.4300000000052364</v>
      </c>
      <c r="T4" s="90">
        <f>'[1]19'!T45</f>
        <v>0</v>
      </c>
      <c r="U4" s="90">
        <f>'[1]19'!U45</f>
        <v>365000</v>
      </c>
      <c r="V4" s="90">
        <f>'[1]19'!V45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357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113000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8" si="0">C5+1</f>
        <v>358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28000</v>
      </c>
      <c r="U6" s="28"/>
      <c r="V6" s="27"/>
    </row>
    <row r="7" spans="1:22" x14ac:dyDescent="0.25">
      <c r="A7" s="18" t="s">
        <v>238</v>
      </c>
      <c r="B7" s="19" t="s">
        <v>239</v>
      </c>
      <c r="C7" s="6">
        <f t="shared" si="0"/>
        <v>359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>
        <v>100</v>
      </c>
      <c r="R7" s="26"/>
      <c r="S7" s="23"/>
      <c r="T7" s="27"/>
      <c r="U7" s="28"/>
      <c r="V7" s="27"/>
    </row>
    <row r="8" spans="1:22" x14ac:dyDescent="0.25">
      <c r="A8" s="18" t="s">
        <v>240</v>
      </c>
      <c r="B8" s="19" t="s">
        <v>241</v>
      </c>
      <c r="C8" s="6">
        <f t="shared" si="0"/>
        <v>360</v>
      </c>
      <c r="D8" s="20"/>
      <c r="E8" s="21">
        <v>2257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72"/>
      <c r="B9" s="19" t="s">
        <v>50</v>
      </c>
      <c r="C9" s="6">
        <f t="shared" si="0"/>
        <v>361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>
        <v>2990</v>
      </c>
      <c r="P9" s="23"/>
      <c r="Q9" s="27"/>
      <c r="R9" s="26"/>
      <c r="S9" s="23"/>
      <c r="T9" s="27"/>
      <c r="U9" s="28"/>
      <c r="V9" s="27"/>
    </row>
    <row r="10" spans="1:22" x14ac:dyDescent="0.25">
      <c r="A10" s="72"/>
      <c r="B10" s="19" t="s">
        <v>51</v>
      </c>
      <c r="C10" s="6">
        <f t="shared" si="0"/>
        <v>362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>
        <v>1570</v>
      </c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363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/>
      <c r="B12" s="19"/>
      <c r="C12" s="6">
        <f t="shared" si="0"/>
        <v>364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365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>C13+1</f>
        <v>366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367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5"/>
      <c r="C16" s="6">
        <f t="shared" si="0"/>
        <v>368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 t="shared" si="0"/>
        <v>369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 t="shared" si="0"/>
        <v>370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229"/>
      <c r="B19" s="227"/>
      <c r="C19" s="6"/>
      <c r="D19" s="40">
        <f t="shared" ref="D19:V19" si="1">SUM(D4:D18)</f>
        <v>692</v>
      </c>
      <c r="E19" s="41">
        <f t="shared" si="1"/>
        <v>39374</v>
      </c>
      <c r="F19" s="42">
        <f t="shared" si="1"/>
        <v>214.39200000000005</v>
      </c>
      <c r="G19" s="42">
        <f t="shared" si="1"/>
        <v>0</v>
      </c>
      <c r="H19" s="42">
        <f t="shared" si="1"/>
        <v>16031.549999999912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550</v>
      </c>
      <c r="O19" s="41">
        <f t="shared" si="1"/>
        <v>12595</v>
      </c>
      <c r="P19" s="42">
        <f t="shared" si="1"/>
        <v>-189280.44000000018</v>
      </c>
      <c r="Q19" s="42">
        <f t="shared" si="1"/>
        <v>113100</v>
      </c>
      <c r="R19" s="41">
        <f t="shared" si="1"/>
        <v>3085</v>
      </c>
      <c r="S19" s="42">
        <f t="shared" si="1"/>
        <v>4.4300000000052364</v>
      </c>
      <c r="T19" s="42">
        <f t="shared" si="1"/>
        <v>28000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170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/>
      <c r="B21" s="19"/>
      <c r="C21" s="47">
        <f>C20+1</f>
        <v>171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ref="C22:C32" si="2">C21+1</f>
        <v>172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113000</v>
      </c>
      <c r="Q22" s="27">
        <v>-113000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2"/>
        <v>173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28000</v>
      </c>
      <c r="T23" s="27">
        <v>-28000</v>
      </c>
      <c r="U23" s="28"/>
      <c r="V23" s="27"/>
    </row>
    <row r="24" spans="1:22" x14ac:dyDescent="0.25">
      <c r="A24" s="18" t="s">
        <v>38</v>
      </c>
      <c r="B24" s="19" t="s">
        <v>90</v>
      </c>
      <c r="C24" s="47">
        <f t="shared" si="2"/>
        <v>174</v>
      </c>
      <c r="D24" s="20"/>
      <c r="E24" s="21"/>
      <c r="F24" s="22"/>
      <c r="G24" s="22"/>
      <c r="H24" s="23">
        <v>100</v>
      </c>
      <c r="I24" s="23"/>
      <c r="J24" s="23"/>
      <c r="K24" s="23"/>
      <c r="L24" s="24"/>
      <c r="M24" s="23"/>
      <c r="N24" s="25"/>
      <c r="O24" s="26"/>
      <c r="P24" s="23"/>
      <c r="Q24" s="27">
        <v>-100</v>
      </c>
      <c r="R24" s="26"/>
      <c r="S24" s="23"/>
      <c r="T24" s="27"/>
      <c r="U24" s="28"/>
      <c r="V24" s="27"/>
    </row>
    <row r="25" spans="1:22" x14ac:dyDescent="0.25">
      <c r="A25" s="18" t="s">
        <v>25</v>
      </c>
      <c r="B25" s="19" t="s">
        <v>22</v>
      </c>
      <c r="C25" s="47">
        <f t="shared" si="2"/>
        <v>175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>
        <v>28000</v>
      </c>
      <c r="Q25" s="27"/>
      <c r="R25" s="26"/>
      <c r="S25" s="23">
        <v>-28000</v>
      </c>
      <c r="T25" s="27"/>
      <c r="U25" s="28"/>
      <c r="V25" s="27"/>
    </row>
    <row r="26" spans="1:22" x14ac:dyDescent="0.25">
      <c r="A26" s="18" t="s">
        <v>91</v>
      </c>
      <c r="B26" s="19" t="s">
        <v>40</v>
      </c>
      <c r="C26" s="47">
        <f t="shared" si="2"/>
        <v>176</v>
      </c>
      <c r="D26" s="20"/>
      <c r="E26" s="21">
        <v>5145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-3405</v>
      </c>
      <c r="P26" s="23"/>
      <c r="Q26" s="27"/>
      <c r="R26" s="26">
        <v>-1740</v>
      </c>
      <c r="S26" s="23"/>
      <c r="T26" s="27"/>
      <c r="U26" s="28"/>
      <c r="V26" s="27"/>
    </row>
    <row r="27" spans="1:22" x14ac:dyDescent="0.25">
      <c r="A27" s="19" t="s">
        <v>90</v>
      </c>
      <c r="B27" s="19" t="s">
        <v>22</v>
      </c>
      <c r="C27" s="47">
        <f t="shared" si="2"/>
        <v>177</v>
      </c>
      <c r="D27" s="20"/>
      <c r="E27" s="21"/>
      <c r="F27" s="22"/>
      <c r="G27" s="22"/>
      <c r="H27" s="23">
        <v>-16000</v>
      </c>
      <c r="I27" s="23"/>
      <c r="J27" s="23"/>
      <c r="K27" s="23"/>
      <c r="L27" s="24"/>
      <c r="M27" s="23"/>
      <c r="N27" s="25"/>
      <c r="O27" s="26"/>
      <c r="P27" s="23">
        <v>16000</v>
      </c>
      <c r="Q27" s="27"/>
      <c r="R27" s="26"/>
      <c r="S27" s="23"/>
      <c r="T27" s="27"/>
      <c r="U27" s="28"/>
      <c r="V27" s="27"/>
    </row>
    <row r="28" spans="1:22" x14ac:dyDescent="0.25">
      <c r="A28" s="18" t="s">
        <v>40</v>
      </c>
      <c r="B28" s="19" t="s">
        <v>22</v>
      </c>
      <c r="C28" s="47">
        <f t="shared" si="2"/>
        <v>178</v>
      </c>
      <c r="D28" s="20"/>
      <c r="E28" s="21">
        <v>-33000</v>
      </c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33000</v>
      </c>
      <c r="Q28" s="27"/>
      <c r="R28" s="26"/>
      <c r="S28" s="23"/>
      <c r="T28" s="27"/>
      <c r="U28" s="28"/>
      <c r="V28" s="27"/>
    </row>
    <row r="29" spans="1:22" x14ac:dyDescent="0.25">
      <c r="A29" s="18" t="s">
        <v>40</v>
      </c>
      <c r="B29" s="19" t="s">
        <v>10</v>
      </c>
      <c r="C29" s="47">
        <f t="shared" si="2"/>
        <v>179</v>
      </c>
      <c r="D29" s="20">
        <v>10000</v>
      </c>
      <c r="E29" s="21">
        <v>-10000</v>
      </c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2"/>
        <v>180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107"/>
      <c r="B32" s="108"/>
      <c r="C32" s="47">
        <f t="shared" si="2"/>
        <v>182</v>
      </c>
      <c r="D32" s="31"/>
      <c r="E32" s="32"/>
      <c r="F32" s="33"/>
      <c r="G32" s="33"/>
      <c r="H32" s="34"/>
      <c r="I32" s="34"/>
      <c r="J32" s="34"/>
      <c r="K32" s="34"/>
      <c r="L32" s="35"/>
      <c r="M32" s="34"/>
      <c r="N32" s="36"/>
      <c r="O32" s="37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230"/>
      <c r="B33" s="231"/>
      <c r="C33" s="58"/>
      <c r="D33" s="59">
        <f>SUM(D20:D32)</f>
        <v>10000</v>
      </c>
      <c r="E33" s="59">
        <f t="shared" ref="E33:V33" si="3">SUM(E20:E32)</f>
        <v>-37855</v>
      </c>
      <c r="F33" s="60">
        <f t="shared" si="3"/>
        <v>0</v>
      </c>
      <c r="G33" s="60">
        <f t="shared" si="3"/>
        <v>0</v>
      </c>
      <c r="H33" s="60">
        <f t="shared" si="3"/>
        <v>-15900</v>
      </c>
      <c r="I33" s="60">
        <f t="shared" si="3"/>
        <v>0</v>
      </c>
      <c r="J33" s="60">
        <f t="shared" si="3"/>
        <v>0</v>
      </c>
      <c r="K33" s="60">
        <f t="shared" si="3"/>
        <v>0</v>
      </c>
      <c r="L33" s="61">
        <f t="shared" si="3"/>
        <v>0</v>
      </c>
      <c r="M33" s="62">
        <f>SUM(M21:M32)</f>
        <v>0</v>
      </c>
      <c r="N33" s="60">
        <f t="shared" si="3"/>
        <v>0</v>
      </c>
      <c r="O33" s="59">
        <f t="shared" si="3"/>
        <v>-3405</v>
      </c>
      <c r="P33" s="60">
        <f t="shared" si="3"/>
        <v>190000</v>
      </c>
      <c r="Q33" s="60">
        <f t="shared" si="3"/>
        <v>-113100</v>
      </c>
      <c r="R33" s="59">
        <f t="shared" si="3"/>
        <v>-1740</v>
      </c>
      <c r="S33" s="60">
        <f t="shared" si="3"/>
        <v>0</v>
      </c>
      <c r="T33" s="60">
        <f t="shared" si="3"/>
        <v>-28000</v>
      </c>
      <c r="U33" s="60">
        <f t="shared" si="3"/>
        <v>0</v>
      </c>
      <c r="V33" s="60">
        <f t="shared" si="3"/>
        <v>0</v>
      </c>
    </row>
    <row r="34" spans="1:22" x14ac:dyDescent="0.25">
      <c r="A34" s="232" t="s">
        <v>41</v>
      </c>
      <c r="B34" s="233"/>
      <c r="C34" s="63">
        <v>411</v>
      </c>
      <c r="D34" s="64"/>
      <c r="E34" s="65"/>
      <c r="F34" s="66"/>
      <c r="G34" s="66"/>
      <c r="H34" s="66"/>
      <c r="I34" s="66"/>
      <c r="J34" s="66"/>
      <c r="K34" s="66"/>
      <c r="L34" s="67"/>
      <c r="M34" s="66"/>
      <c r="N34" s="68"/>
      <c r="O34" s="69"/>
      <c r="P34" s="66"/>
      <c r="Q34" s="70"/>
      <c r="R34" s="69"/>
      <c r="S34" s="66"/>
      <c r="T34" s="70"/>
      <c r="U34" s="71"/>
      <c r="V34" s="70"/>
    </row>
    <row r="35" spans="1:22" x14ac:dyDescent="0.25">
      <c r="A35" s="29" t="s">
        <v>242</v>
      </c>
      <c r="B35" s="72" t="s">
        <v>243</v>
      </c>
      <c r="C35" s="73">
        <f>C34+1</f>
        <v>412</v>
      </c>
      <c r="D35" s="20">
        <v>750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 t="s">
        <v>244</v>
      </c>
      <c r="B36" s="72" t="s">
        <v>245</v>
      </c>
      <c r="C36" s="73">
        <f t="shared" ref="C36:C45" si="4">C35+1</f>
        <v>413</v>
      </c>
      <c r="D36" s="20"/>
      <c r="E36" s="21"/>
      <c r="F36" s="22">
        <v>200</v>
      </c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246</v>
      </c>
      <c r="B37" s="72" t="s">
        <v>45</v>
      </c>
      <c r="C37" s="73">
        <f t="shared" si="4"/>
        <v>414</v>
      </c>
      <c r="D37" s="20">
        <v>400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72" t="s">
        <v>122</v>
      </c>
      <c r="B38" s="72" t="s">
        <v>247</v>
      </c>
      <c r="C38" s="73">
        <f t="shared" si="4"/>
        <v>415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119</v>
      </c>
      <c r="B39" s="72" t="s">
        <v>247</v>
      </c>
      <c r="C39" s="73">
        <f t="shared" si="4"/>
        <v>416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121</v>
      </c>
      <c r="B40" s="72" t="s">
        <v>247</v>
      </c>
      <c r="C40" s="73">
        <f t="shared" si="4"/>
        <v>417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138</v>
      </c>
      <c r="B41" s="19" t="s">
        <v>248</v>
      </c>
      <c r="C41" s="73">
        <f t="shared" si="4"/>
        <v>418</v>
      </c>
      <c r="D41" s="20">
        <v>366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249</v>
      </c>
      <c r="B42" s="19" t="s">
        <v>250</v>
      </c>
      <c r="C42" s="73">
        <f t="shared" si="4"/>
        <v>419</v>
      </c>
      <c r="D42" s="20">
        <v>350</v>
      </c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251</v>
      </c>
      <c r="B43" s="19" t="s">
        <v>252</v>
      </c>
      <c r="C43" s="73">
        <f t="shared" si="4"/>
        <v>420</v>
      </c>
      <c r="D43" s="20">
        <v>800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251</v>
      </c>
      <c r="B44" s="19" t="s">
        <v>253</v>
      </c>
      <c r="C44" s="73">
        <f t="shared" si="4"/>
        <v>421</v>
      </c>
      <c r="D44" s="20">
        <v>130</v>
      </c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422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74"/>
      <c r="B46" s="75"/>
      <c r="C46" s="73"/>
      <c r="D46" s="76">
        <f>SUM(D34:D45)</f>
        <v>5496</v>
      </c>
      <c r="E46" s="76">
        <f t="shared" ref="E46:V46" si="5">SUM(E34:E45)</f>
        <v>0</v>
      </c>
      <c r="F46" s="77">
        <f t="shared" si="5"/>
        <v>200</v>
      </c>
      <c r="G46" s="77">
        <f t="shared" si="5"/>
        <v>0</v>
      </c>
      <c r="H46" s="77">
        <f t="shared" si="5"/>
        <v>0</v>
      </c>
      <c r="I46" s="77">
        <f t="shared" si="5"/>
        <v>0</v>
      </c>
      <c r="J46" s="77">
        <f t="shared" si="5"/>
        <v>0</v>
      </c>
      <c r="K46" s="77">
        <f t="shared" si="5"/>
        <v>0</v>
      </c>
      <c r="L46" s="78">
        <f>SUM(L34:L45)</f>
        <v>0</v>
      </c>
      <c r="M46" s="78">
        <f>SUM(M34:M45)</f>
        <v>0</v>
      </c>
      <c r="N46" s="77">
        <f>SUM(N34:N45)</f>
        <v>0</v>
      </c>
      <c r="O46" s="76">
        <f t="shared" si="5"/>
        <v>0</v>
      </c>
      <c r="P46" s="77">
        <f t="shared" si="5"/>
        <v>0</v>
      </c>
      <c r="Q46" s="77">
        <f t="shared" si="5"/>
        <v>0</v>
      </c>
      <c r="R46" s="76">
        <f t="shared" si="5"/>
        <v>0</v>
      </c>
      <c r="S46" s="77">
        <f t="shared" si="5"/>
        <v>0</v>
      </c>
      <c r="T46" s="77">
        <f t="shared" si="5"/>
        <v>0</v>
      </c>
      <c r="U46" s="77">
        <f t="shared" si="5"/>
        <v>0</v>
      </c>
      <c r="V46" s="77">
        <f t="shared" si="5"/>
        <v>0</v>
      </c>
    </row>
    <row r="47" spans="1:22" ht="15.75" thickBot="1" x14ac:dyDescent="0.3">
      <c r="A47" s="80" t="s">
        <v>48</v>
      </c>
      <c r="B47" s="184">
        <f>D47+E47+F47*5+G47*3.5+O47+R47</f>
        <v>17321.96</v>
      </c>
      <c r="C47" s="82" t="s">
        <v>49</v>
      </c>
      <c r="D47" s="83">
        <f>D19+D33-D46</f>
        <v>5196</v>
      </c>
      <c r="E47" s="83">
        <f t="shared" ref="E47:V47" si="6">E19+E33-E46</f>
        <v>1519</v>
      </c>
      <c r="F47" s="84">
        <f t="shared" si="6"/>
        <v>14.392000000000053</v>
      </c>
      <c r="G47" s="84">
        <f t="shared" si="6"/>
        <v>0</v>
      </c>
      <c r="H47" s="84">
        <f t="shared" si="6"/>
        <v>131.54999999991196</v>
      </c>
      <c r="I47" s="84">
        <f t="shared" si="6"/>
        <v>39230.614999999998</v>
      </c>
      <c r="J47" s="84">
        <f t="shared" si="6"/>
        <v>453.22999999999729</v>
      </c>
      <c r="K47" s="84">
        <f t="shared" si="6"/>
        <v>1</v>
      </c>
      <c r="L47" s="85">
        <f>L19+L33-L46</f>
        <v>25934.500000000015</v>
      </c>
      <c r="M47" s="85">
        <f>M19+M33-M46</f>
        <v>69917</v>
      </c>
      <c r="N47" s="84">
        <f>N19+N33-N46</f>
        <v>550</v>
      </c>
      <c r="O47" s="83">
        <f t="shared" si="6"/>
        <v>9190</v>
      </c>
      <c r="P47" s="84">
        <f t="shared" si="6"/>
        <v>719.55999999982305</v>
      </c>
      <c r="Q47" s="84">
        <f t="shared" si="6"/>
        <v>0</v>
      </c>
      <c r="R47" s="83">
        <f t="shared" si="6"/>
        <v>1345</v>
      </c>
      <c r="S47" s="84">
        <f t="shared" si="6"/>
        <v>4.4300000000052364</v>
      </c>
      <c r="T47" s="84">
        <f t="shared" si="6"/>
        <v>0</v>
      </c>
      <c r="U47" s="84">
        <f t="shared" si="6"/>
        <v>365000</v>
      </c>
      <c r="V47" s="84">
        <f t="shared" si="6"/>
        <v>18738.360000000022</v>
      </c>
    </row>
  </sheetData>
  <mergeCells count="12">
    <mergeCell ref="U2:V2"/>
    <mergeCell ref="A19:B19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B03D5-BA18-47A0-A1C6-7229C7B8FC0E}">
  <dimension ref="A1:V53"/>
  <sheetViews>
    <sheetView rightToLeft="1" tabSelected="1" workbookViewId="0">
      <selection activeCell="A16" sqref="A16:B16"/>
    </sheetView>
  </sheetViews>
  <sheetFormatPr defaultRowHeight="15" x14ac:dyDescent="0.25"/>
  <cols>
    <col min="1" max="1" width="26.28515625" customWidth="1"/>
    <col min="2" max="2" width="35.7109375" bestFit="1" customWidth="1"/>
    <col min="3" max="3" width="6.7109375" customWidth="1"/>
    <col min="4" max="4" width="9" style="159"/>
    <col min="5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159" bestFit="1" customWidth="1"/>
    <col min="16" max="16" width="9.85546875" bestFit="1" customWidth="1"/>
    <col min="17" max="17" width="9.42578125" bestFit="1" customWidth="1"/>
    <col min="18" max="18" width="9.5703125" style="159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21</v>
      </c>
      <c r="B1" s="2">
        <f>'[1]1'!B1</f>
        <v>4</v>
      </c>
      <c r="C1" s="3">
        <v>2024</v>
      </c>
      <c r="D1" s="234" t="s">
        <v>0</v>
      </c>
      <c r="E1" s="235"/>
      <c r="F1" s="235"/>
      <c r="G1" s="235"/>
      <c r="H1" s="235"/>
      <c r="I1" s="235"/>
      <c r="J1" s="235"/>
      <c r="K1" s="235"/>
      <c r="L1" s="236"/>
      <c r="M1" s="88"/>
      <c r="N1" s="88"/>
      <c r="O1" s="237" t="s">
        <v>1</v>
      </c>
      <c r="P1" s="235"/>
      <c r="Q1" s="236"/>
      <c r="R1" s="237" t="s">
        <v>2</v>
      </c>
      <c r="S1" s="235"/>
      <c r="T1" s="236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27"/>
      <c r="C2" s="6"/>
      <c r="D2" s="227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96" t="s">
        <v>5</v>
      </c>
      <c r="P2" s="239" t="s">
        <v>6</v>
      </c>
      <c r="Q2" s="228"/>
      <c r="R2" s="196" t="s">
        <v>5</v>
      </c>
      <c r="S2" s="239" t="s">
        <v>6</v>
      </c>
      <c r="T2" s="228"/>
      <c r="U2" s="241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96" t="s">
        <v>21</v>
      </c>
      <c r="P3" s="7" t="s">
        <v>22</v>
      </c>
      <c r="Q3" s="6" t="s">
        <v>23</v>
      </c>
      <c r="R3" s="196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362</v>
      </c>
      <c r="D4" s="150">
        <f>'[1]20'!D47</f>
        <v>5196</v>
      </c>
      <c r="E4" s="13">
        <f>'[1]20'!E47</f>
        <v>1519</v>
      </c>
      <c r="F4" s="90">
        <f>'[1]20'!F47</f>
        <v>14.392000000000053</v>
      </c>
      <c r="G4" s="90">
        <f>'[1]20'!G47</f>
        <v>0</v>
      </c>
      <c r="H4" s="90">
        <f>'[1]20'!H47</f>
        <v>131.54999999991196</v>
      </c>
      <c r="I4" s="90">
        <f>'[1]20'!I47</f>
        <v>39230.614999999998</v>
      </c>
      <c r="J4" s="90">
        <f>'[1]20'!J47</f>
        <v>453.22999999999729</v>
      </c>
      <c r="K4" s="90">
        <f>'[1]20'!K47</f>
        <v>1</v>
      </c>
      <c r="L4" s="9">
        <f>'[1]20'!L47</f>
        <v>25934.500000000015</v>
      </c>
      <c r="M4" s="15">
        <f>'[1]20'!M47</f>
        <v>69917</v>
      </c>
      <c r="N4" s="90">
        <f>'[1]20'!N47</f>
        <v>550</v>
      </c>
      <c r="O4" s="150">
        <f>'[1]20'!O47</f>
        <v>9190</v>
      </c>
      <c r="P4" s="90">
        <f>'[1]20'!P47</f>
        <v>719.55999999982305</v>
      </c>
      <c r="Q4" s="90">
        <f>'[1]20'!Q47</f>
        <v>0</v>
      </c>
      <c r="R4" s="150">
        <f>'[1]20'!R47</f>
        <v>1345</v>
      </c>
      <c r="S4" s="90">
        <f>'[1]20'!S47</f>
        <v>4.4300000000052364</v>
      </c>
      <c r="T4" s="90">
        <f>'[1]20'!T47</f>
        <v>0</v>
      </c>
      <c r="U4" s="90">
        <f>'[1]20'!U47</f>
        <v>365000</v>
      </c>
      <c r="V4" s="90">
        <f>'[1]20'!V47</f>
        <v>18738.360000000022</v>
      </c>
    </row>
    <row r="5" spans="1:22" x14ac:dyDescent="0.25">
      <c r="A5" s="18"/>
      <c r="B5" s="19" t="s">
        <v>50</v>
      </c>
      <c r="C5" s="6">
        <f>C4+1</f>
        <v>363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197">
        <v>5874</v>
      </c>
      <c r="P5" s="23"/>
      <c r="Q5" s="27"/>
      <c r="R5" s="197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364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197"/>
      <c r="P6" s="23"/>
      <c r="Q6" s="27"/>
      <c r="R6" s="197">
        <v>1273</v>
      </c>
      <c r="S6" s="23"/>
      <c r="T6" s="27"/>
      <c r="U6" s="28"/>
      <c r="V6" s="27"/>
    </row>
    <row r="7" spans="1:22" x14ac:dyDescent="0.25">
      <c r="A7" s="18" t="s">
        <v>254</v>
      </c>
      <c r="B7" s="19" t="s">
        <v>255</v>
      </c>
      <c r="C7" s="6">
        <f t="shared" si="0"/>
        <v>365</v>
      </c>
      <c r="D7" s="151"/>
      <c r="E7" s="21"/>
      <c r="F7" s="22"/>
      <c r="G7" s="22"/>
      <c r="H7" s="23">
        <v>37980</v>
      </c>
      <c r="I7" s="23"/>
      <c r="J7" s="23"/>
      <c r="K7" s="23"/>
      <c r="L7" s="24"/>
      <c r="M7" s="23"/>
      <c r="N7" s="25"/>
      <c r="O7" s="197"/>
      <c r="P7" s="23"/>
      <c r="Q7" s="27"/>
      <c r="R7" s="197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366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197"/>
      <c r="P8" s="23"/>
      <c r="Q8" s="27"/>
      <c r="R8" s="197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367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197"/>
      <c r="P9" s="23"/>
      <c r="Q9" s="27"/>
      <c r="R9" s="197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368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197"/>
      <c r="P10" s="23"/>
      <c r="Q10" s="27"/>
      <c r="R10" s="197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369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197"/>
      <c r="P11" s="23"/>
      <c r="Q11" s="27"/>
      <c r="R11" s="197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370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197"/>
      <c r="P12" s="23"/>
      <c r="Q12" s="27"/>
      <c r="R12" s="197"/>
      <c r="S12" s="23"/>
      <c r="T12" s="27"/>
      <c r="U12" s="28"/>
      <c r="V12" s="27"/>
    </row>
    <row r="13" spans="1:22" x14ac:dyDescent="0.25">
      <c r="A13" s="18"/>
      <c r="B13" s="19" t="s">
        <v>50</v>
      </c>
      <c r="C13" s="6">
        <f t="shared" si="0"/>
        <v>371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197"/>
      <c r="P13" s="23"/>
      <c r="Q13" s="27"/>
      <c r="R13" s="197"/>
      <c r="S13" s="23"/>
      <c r="T13" s="27"/>
      <c r="U13" s="28"/>
      <c r="V13" s="27"/>
    </row>
    <row r="14" spans="1:22" x14ac:dyDescent="0.25">
      <c r="A14" s="18"/>
      <c r="B14" s="19" t="s">
        <v>51</v>
      </c>
      <c r="C14" s="6">
        <f t="shared" si="0"/>
        <v>372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197"/>
      <c r="P14" s="23"/>
      <c r="Q14" s="27"/>
      <c r="R14" s="197"/>
      <c r="S14" s="23"/>
      <c r="T14" s="27"/>
      <c r="U14" s="28"/>
      <c r="V14" s="27"/>
    </row>
    <row r="15" spans="1:22" ht="15.75" thickBot="1" x14ac:dyDescent="0.3">
      <c r="A15" s="18"/>
      <c r="B15" s="19"/>
      <c r="C15" s="6">
        <f t="shared" si="0"/>
        <v>373</v>
      </c>
      <c r="D15" s="152"/>
      <c r="E15" s="32"/>
      <c r="F15" s="33"/>
      <c r="G15" s="33"/>
      <c r="H15" s="34"/>
      <c r="I15" s="34"/>
      <c r="J15" s="34"/>
      <c r="K15" s="34"/>
      <c r="L15" s="35"/>
      <c r="M15" s="34"/>
      <c r="N15" s="36"/>
      <c r="O15" s="198"/>
      <c r="P15" s="34"/>
      <c r="Q15" s="38"/>
      <c r="R15" s="198"/>
      <c r="S15" s="34"/>
      <c r="T15" s="38"/>
      <c r="U15" s="39"/>
      <c r="V15" s="38"/>
    </row>
    <row r="16" spans="1:22" ht="15.75" thickBot="1" x14ac:dyDescent="0.3">
      <c r="A16" s="229"/>
      <c r="B16" s="227"/>
      <c r="C16" s="6"/>
      <c r="D16" s="153">
        <f t="shared" ref="D16:V16" si="1">SUM(D4:D15)</f>
        <v>5196</v>
      </c>
      <c r="E16" s="41">
        <f t="shared" si="1"/>
        <v>1519</v>
      </c>
      <c r="F16" s="42">
        <f t="shared" si="1"/>
        <v>14.392000000000053</v>
      </c>
      <c r="G16" s="42">
        <f t="shared" si="1"/>
        <v>0</v>
      </c>
      <c r="H16" s="42">
        <f t="shared" si="1"/>
        <v>38111.549999999916</v>
      </c>
      <c r="I16" s="42">
        <f t="shared" si="1"/>
        <v>39230.614999999998</v>
      </c>
      <c r="J16" s="42">
        <f t="shared" si="1"/>
        <v>453.22999999999729</v>
      </c>
      <c r="K16" s="42">
        <f t="shared" si="1"/>
        <v>1</v>
      </c>
      <c r="L16" s="43">
        <f t="shared" si="1"/>
        <v>25934.500000000015</v>
      </c>
      <c r="M16" s="43">
        <f t="shared" si="1"/>
        <v>69917</v>
      </c>
      <c r="N16" s="45">
        <f t="shared" si="1"/>
        <v>550</v>
      </c>
      <c r="O16" s="199">
        <f t="shared" si="1"/>
        <v>15064</v>
      </c>
      <c r="P16" s="42">
        <f t="shared" si="1"/>
        <v>719.55999999982305</v>
      </c>
      <c r="Q16" s="42">
        <f t="shared" si="1"/>
        <v>0</v>
      </c>
      <c r="R16" s="199">
        <f t="shared" si="1"/>
        <v>2618</v>
      </c>
      <c r="S16" s="42">
        <f t="shared" si="1"/>
        <v>4.4300000000052364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179</v>
      </c>
      <c r="D17" s="200"/>
      <c r="E17" s="201"/>
      <c r="F17" s="202"/>
      <c r="G17" s="202"/>
      <c r="H17" s="202"/>
      <c r="I17" s="202"/>
      <c r="J17" s="202"/>
      <c r="K17" s="202"/>
      <c r="L17" s="203"/>
      <c r="M17" s="202"/>
      <c r="N17" s="204"/>
      <c r="O17" s="205"/>
      <c r="P17" s="202"/>
      <c r="Q17" s="206"/>
      <c r="R17" s="205"/>
      <c r="S17" s="202"/>
      <c r="T17" s="206"/>
      <c r="U17" s="207"/>
      <c r="V17" s="206"/>
    </row>
    <row r="18" spans="1:22" x14ac:dyDescent="0.25">
      <c r="A18" s="18" t="s">
        <v>91</v>
      </c>
      <c r="B18" s="19" t="s">
        <v>40</v>
      </c>
      <c r="C18" s="47">
        <f>C17+1</f>
        <v>180</v>
      </c>
      <c r="D18" s="151"/>
      <c r="E18" s="21">
        <v>5835</v>
      </c>
      <c r="F18" s="22"/>
      <c r="G18" s="22"/>
      <c r="H18" s="23"/>
      <c r="I18" s="23"/>
      <c r="J18" s="23"/>
      <c r="K18" s="23"/>
      <c r="L18" s="24"/>
      <c r="M18" s="23"/>
      <c r="N18" s="25"/>
      <c r="O18" s="197">
        <v>-4190</v>
      </c>
      <c r="P18" s="23"/>
      <c r="Q18" s="27"/>
      <c r="R18" s="197">
        <v>-1645</v>
      </c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2">C18+1</f>
        <v>181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197"/>
      <c r="P19" s="23"/>
      <c r="Q19" s="27"/>
      <c r="R19" s="197"/>
      <c r="S19" s="23"/>
      <c r="T19" s="27"/>
      <c r="U19" s="28"/>
      <c r="V19" s="27"/>
    </row>
    <row r="20" spans="1:22" x14ac:dyDescent="0.25">
      <c r="A20" s="18"/>
      <c r="B20" s="19"/>
      <c r="C20" s="47">
        <f t="shared" si="2"/>
        <v>182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197"/>
      <c r="P20" s="23"/>
      <c r="Q20" s="27"/>
      <c r="R20" s="197"/>
      <c r="S20" s="23"/>
      <c r="T20" s="27"/>
      <c r="U20" s="28"/>
      <c r="V20" s="27"/>
    </row>
    <row r="21" spans="1:22" x14ac:dyDescent="0.25">
      <c r="A21" s="18"/>
      <c r="B21" s="19"/>
      <c r="C21" s="47">
        <f t="shared" si="2"/>
        <v>183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197"/>
      <c r="P21" s="23"/>
      <c r="Q21" s="27"/>
      <c r="R21" s="197"/>
      <c r="S21" s="23"/>
      <c r="T21" s="27"/>
      <c r="U21" s="28"/>
      <c r="V21" s="27"/>
    </row>
    <row r="22" spans="1:22" x14ac:dyDescent="0.25">
      <c r="A22" s="18"/>
      <c r="B22" s="19"/>
      <c r="C22" s="47">
        <f t="shared" si="2"/>
        <v>184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197"/>
      <c r="P22" s="23"/>
      <c r="Q22" s="27"/>
      <c r="R22" s="197"/>
      <c r="S22" s="23"/>
      <c r="T22" s="27"/>
      <c r="U22" s="28"/>
      <c r="V22" s="27"/>
    </row>
    <row r="23" spans="1:22" x14ac:dyDescent="0.25">
      <c r="A23" s="18"/>
      <c r="B23" s="19"/>
      <c r="C23" s="47">
        <f t="shared" si="2"/>
        <v>185</v>
      </c>
      <c r="D23" s="151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197"/>
      <c r="P23" s="23"/>
      <c r="Q23" s="27"/>
      <c r="R23" s="197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186</v>
      </c>
      <c r="D24" s="151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197"/>
      <c r="P24" s="23"/>
      <c r="Q24" s="27"/>
      <c r="R24" s="197"/>
      <c r="S24" s="23"/>
      <c r="T24" s="27"/>
      <c r="U24" s="28"/>
      <c r="V24" s="27"/>
    </row>
    <row r="25" spans="1:22" x14ac:dyDescent="0.25">
      <c r="A25" s="18" t="s">
        <v>21</v>
      </c>
      <c r="B25" s="19" t="s">
        <v>90</v>
      </c>
      <c r="C25" s="47">
        <f t="shared" si="2"/>
        <v>187</v>
      </c>
      <c r="D25" s="151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197"/>
      <c r="P25" s="23"/>
      <c r="Q25" s="27"/>
      <c r="R25" s="197"/>
      <c r="S25" s="23"/>
      <c r="T25" s="27"/>
      <c r="U25" s="28"/>
      <c r="V25" s="27"/>
    </row>
    <row r="26" spans="1:22" x14ac:dyDescent="0.25">
      <c r="A26" s="18" t="s">
        <v>21</v>
      </c>
      <c r="B26" s="19" t="s">
        <v>22</v>
      </c>
      <c r="C26" s="47">
        <f t="shared" si="2"/>
        <v>188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197"/>
      <c r="P26" s="23"/>
      <c r="Q26" s="27"/>
      <c r="R26" s="197"/>
      <c r="S26" s="23"/>
      <c r="T26" s="27"/>
      <c r="U26" s="28"/>
      <c r="V26" s="27"/>
    </row>
    <row r="27" spans="1:22" x14ac:dyDescent="0.25">
      <c r="A27" s="18" t="s">
        <v>21</v>
      </c>
      <c r="B27" s="19" t="s">
        <v>25</v>
      </c>
      <c r="C27" s="47">
        <f t="shared" si="2"/>
        <v>189</v>
      </c>
      <c r="D27" s="151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197"/>
      <c r="P27" s="23"/>
      <c r="Q27" s="27"/>
      <c r="R27" s="197"/>
      <c r="S27" s="23"/>
      <c r="T27" s="27"/>
      <c r="U27" s="28"/>
      <c r="V27" s="27"/>
    </row>
    <row r="28" spans="1:22" x14ac:dyDescent="0.25">
      <c r="A28" s="18" t="s">
        <v>158</v>
      </c>
      <c r="B28" s="19" t="s">
        <v>159</v>
      </c>
      <c r="C28" s="47">
        <f t="shared" si="2"/>
        <v>190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197"/>
      <c r="P28" s="23"/>
      <c r="Q28" s="27"/>
      <c r="R28" s="197"/>
      <c r="S28" s="23"/>
      <c r="T28" s="27"/>
      <c r="U28" s="28"/>
      <c r="V28" s="27"/>
    </row>
    <row r="29" spans="1:22" x14ac:dyDescent="0.25">
      <c r="A29" s="18"/>
      <c r="B29" s="19" t="s">
        <v>256</v>
      </c>
      <c r="C29" s="47">
        <f t="shared" si="2"/>
        <v>191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197"/>
      <c r="P29" s="23"/>
      <c r="Q29" s="27"/>
      <c r="R29" s="197"/>
      <c r="S29" s="23"/>
      <c r="T29" s="27"/>
      <c r="U29" s="28"/>
      <c r="V29" s="27"/>
    </row>
    <row r="30" spans="1:22" ht="15.75" thickBot="1" x14ac:dyDescent="0.3">
      <c r="A30" s="107"/>
      <c r="B30" s="108" t="s">
        <v>257</v>
      </c>
      <c r="C30" s="47">
        <f t="shared" si="2"/>
        <v>192</v>
      </c>
      <c r="D30" s="152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198"/>
      <c r="P30" s="34"/>
      <c r="Q30" s="38"/>
      <c r="R30" s="198"/>
      <c r="S30" s="34"/>
      <c r="T30" s="38"/>
      <c r="U30" s="39"/>
      <c r="V30" s="38"/>
    </row>
    <row r="31" spans="1:22" ht="15.75" thickBot="1" x14ac:dyDescent="0.3">
      <c r="A31" s="230"/>
      <c r="B31" s="231"/>
      <c r="C31" s="58"/>
      <c r="D31" s="155">
        <f>SUM(D17:D30)</f>
        <v>0</v>
      </c>
      <c r="E31" s="59">
        <f t="shared" ref="E31:V31" si="3">SUM(E17:E30)</f>
        <v>5835</v>
      </c>
      <c r="F31" s="60">
        <f t="shared" si="3"/>
        <v>0</v>
      </c>
      <c r="G31" s="60">
        <f t="shared" si="3"/>
        <v>0</v>
      </c>
      <c r="H31" s="60">
        <f t="shared" si="3"/>
        <v>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1">
        <f t="shared" si="3"/>
        <v>0</v>
      </c>
      <c r="N31" s="60">
        <f t="shared" si="3"/>
        <v>0</v>
      </c>
      <c r="O31" s="155">
        <f t="shared" si="3"/>
        <v>-4190</v>
      </c>
      <c r="P31" s="60">
        <f t="shared" si="3"/>
        <v>0</v>
      </c>
      <c r="Q31" s="60">
        <f t="shared" si="3"/>
        <v>0</v>
      </c>
      <c r="R31" s="155">
        <f t="shared" si="3"/>
        <v>-1645</v>
      </c>
      <c r="S31" s="60">
        <f t="shared" si="3"/>
        <v>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32" t="s">
        <v>41</v>
      </c>
      <c r="B32" s="233"/>
      <c r="C32" s="63">
        <v>420</v>
      </c>
      <c r="D32" s="208"/>
      <c r="E32" s="209"/>
      <c r="F32" s="210"/>
      <c r="G32" s="210"/>
      <c r="H32" s="210"/>
      <c r="I32" s="210"/>
      <c r="J32" s="210"/>
      <c r="K32" s="210"/>
      <c r="L32" s="211"/>
      <c r="M32" s="210"/>
      <c r="N32" s="212"/>
      <c r="O32" s="213"/>
      <c r="P32" s="210"/>
      <c r="Q32" s="214"/>
      <c r="R32" s="213"/>
      <c r="S32" s="210"/>
      <c r="T32" s="214"/>
      <c r="U32" s="215"/>
      <c r="V32" s="214"/>
    </row>
    <row r="33" spans="1:22" x14ac:dyDescent="0.25">
      <c r="A33" s="29" t="s">
        <v>258</v>
      </c>
      <c r="B33" s="72" t="s">
        <v>259</v>
      </c>
      <c r="C33" s="73">
        <f>C32+1</f>
        <v>421</v>
      </c>
      <c r="D33" s="151"/>
      <c r="E33" s="21"/>
      <c r="F33" s="22"/>
      <c r="G33" s="22"/>
      <c r="H33" s="23">
        <v>5328</v>
      </c>
      <c r="I33" s="23"/>
      <c r="J33" s="23"/>
      <c r="K33" s="23"/>
      <c r="L33" s="24"/>
      <c r="M33" s="23"/>
      <c r="N33" s="25"/>
      <c r="O33" s="197"/>
      <c r="P33" s="23"/>
      <c r="Q33" s="27"/>
      <c r="R33" s="197"/>
      <c r="S33" s="23"/>
      <c r="T33" s="27"/>
      <c r="U33" s="28"/>
      <c r="V33" s="27"/>
    </row>
    <row r="34" spans="1:22" x14ac:dyDescent="0.25">
      <c r="A34" s="29"/>
      <c r="B34" s="72"/>
      <c r="C34" s="73">
        <f t="shared" ref="C34:C51" si="4">C33+1</f>
        <v>422</v>
      </c>
      <c r="D34" s="151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197"/>
      <c r="P34" s="23"/>
      <c r="Q34" s="27"/>
      <c r="R34" s="197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423</v>
      </c>
      <c r="D35" s="151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197"/>
      <c r="P35" s="23"/>
      <c r="Q35" s="27"/>
      <c r="R35" s="197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424</v>
      </c>
      <c r="D36" s="151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197"/>
      <c r="P36" s="23"/>
      <c r="Q36" s="27"/>
      <c r="R36" s="197"/>
      <c r="S36" s="23"/>
      <c r="T36" s="27"/>
      <c r="U36" s="28"/>
      <c r="V36" s="27"/>
    </row>
    <row r="37" spans="1:22" x14ac:dyDescent="0.25">
      <c r="A37" s="18"/>
      <c r="B37" s="72"/>
      <c r="C37" s="73">
        <f t="shared" si="4"/>
        <v>425</v>
      </c>
      <c r="D37" s="151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197"/>
      <c r="P37" s="23"/>
      <c r="Q37" s="27"/>
      <c r="R37" s="197"/>
      <c r="S37" s="23"/>
      <c r="T37" s="27"/>
      <c r="U37" s="28"/>
      <c r="V37" s="27"/>
    </row>
    <row r="38" spans="1:22" x14ac:dyDescent="0.25">
      <c r="A38" s="18"/>
      <c r="B38" s="72"/>
      <c r="C38" s="73">
        <f t="shared" si="4"/>
        <v>426</v>
      </c>
      <c r="D38" s="151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197"/>
      <c r="P38" s="23"/>
      <c r="Q38" s="27"/>
      <c r="R38" s="197"/>
      <c r="S38" s="23"/>
      <c r="T38" s="27"/>
      <c r="U38" s="28"/>
      <c r="V38" s="27"/>
    </row>
    <row r="39" spans="1:22" x14ac:dyDescent="0.25">
      <c r="A39" s="18"/>
      <c r="B39" s="72"/>
      <c r="C39" s="73">
        <f t="shared" si="4"/>
        <v>427</v>
      </c>
      <c r="D39" s="151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197"/>
      <c r="P39" s="23"/>
      <c r="Q39" s="27"/>
      <c r="R39" s="197"/>
      <c r="S39" s="23"/>
      <c r="T39" s="27"/>
      <c r="U39" s="28"/>
      <c r="V39" s="27"/>
    </row>
    <row r="40" spans="1:22" x14ac:dyDescent="0.25">
      <c r="A40" s="18"/>
      <c r="B40" s="72"/>
      <c r="C40" s="73">
        <f t="shared" si="4"/>
        <v>428</v>
      </c>
      <c r="D40" s="151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197"/>
      <c r="P40" s="23"/>
      <c r="Q40" s="27"/>
      <c r="R40" s="197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429</v>
      </c>
      <c r="D41" s="151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197"/>
      <c r="P41" s="23"/>
      <c r="Q41" s="27"/>
      <c r="R41" s="197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430</v>
      </c>
      <c r="D42" s="151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197"/>
      <c r="P42" s="23"/>
      <c r="Q42" s="27"/>
      <c r="R42" s="197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431</v>
      </c>
      <c r="D43" s="151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197"/>
      <c r="P43" s="23"/>
      <c r="Q43" s="27"/>
      <c r="R43" s="197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432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197"/>
      <c r="P44" s="23"/>
      <c r="Q44" s="27"/>
      <c r="R44" s="197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433</v>
      </c>
      <c r="D45" s="151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197"/>
      <c r="P45" s="23"/>
      <c r="Q45" s="27"/>
      <c r="R45" s="197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434</v>
      </c>
      <c r="D46" s="151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197"/>
      <c r="P46" s="23"/>
      <c r="Q46" s="27"/>
      <c r="R46" s="197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435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197"/>
      <c r="P47" s="23"/>
      <c r="Q47" s="27"/>
      <c r="R47" s="197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436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197"/>
      <c r="P48" s="23"/>
      <c r="Q48" s="27"/>
      <c r="R48" s="197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437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197"/>
      <c r="P49" s="23"/>
      <c r="Q49" s="27"/>
      <c r="R49" s="197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438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197"/>
      <c r="P50" s="23"/>
      <c r="Q50" s="27"/>
      <c r="R50" s="197"/>
      <c r="S50" s="23"/>
      <c r="T50" s="27"/>
      <c r="U50" s="28"/>
      <c r="V50" s="27"/>
    </row>
    <row r="51" spans="1:22" x14ac:dyDescent="0.25">
      <c r="A51" s="18"/>
      <c r="B51" s="19"/>
      <c r="C51" s="73">
        <f t="shared" si="4"/>
        <v>439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197"/>
      <c r="P51" s="23"/>
      <c r="Q51" s="27"/>
      <c r="R51" s="197"/>
      <c r="S51" s="23"/>
      <c r="T51" s="27"/>
      <c r="U51" s="28"/>
      <c r="V51" s="27"/>
    </row>
    <row r="52" spans="1:22" x14ac:dyDescent="0.25">
      <c r="A52" s="74"/>
      <c r="B52" s="75"/>
      <c r="C52" s="73"/>
      <c r="D52" s="157">
        <f t="shared" ref="D52:V52" si="5">SUM(D32:D51)</f>
        <v>0</v>
      </c>
      <c r="E52" s="76">
        <f t="shared" si="5"/>
        <v>0</v>
      </c>
      <c r="F52" s="77">
        <f t="shared" si="5"/>
        <v>0</v>
      </c>
      <c r="G52" s="77">
        <f t="shared" si="5"/>
        <v>0</v>
      </c>
      <c r="H52" s="77">
        <f t="shared" si="5"/>
        <v>5328</v>
      </c>
      <c r="I52" s="77">
        <f t="shared" si="5"/>
        <v>0</v>
      </c>
      <c r="J52" s="77">
        <f t="shared" si="5"/>
        <v>0</v>
      </c>
      <c r="K52" s="77">
        <f t="shared" si="5"/>
        <v>0</v>
      </c>
      <c r="L52" s="78">
        <f t="shared" si="5"/>
        <v>0</v>
      </c>
      <c r="M52" s="78">
        <f t="shared" si="5"/>
        <v>0</v>
      </c>
      <c r="N52" s="77">
        <f t="shared" si="5"/>
        <v>0</v>
      </c>
      <c r="O52" s="157">
        <f t="shared" si="5"/>
        <v>0</v>
      </c>
      <c r="P52" s="77">
        <f t="shared" si="5"/>
        <v>0</v>
      </c>
      <c r="Q52" s="77">
        <f t="shared" si="5"/>
        <v>0</v>
      </c>
      <c r="R52" s="157">
        <f t="shared" si="5"/>
        <v>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184">
        <f>D53+E53+F53*5+G53*3.5+O53+R53</f>
        <v>24468.959999999999</v>
      </c>
      <c r="C53" s="82" t="s">
        <v>49</v>
      </c>
      <c r="D53" s="158">
        <f t="shared" ref="D53:V53" si="6">D16+D31-D52</f>
        <v>5196</v>
      </c>
      <c r="E53" s="83">
        <f t="shared" si="6"/>
        <v>7354</v>
      </c>
      <c r="F53" s="84">
        <f t="shared" si="6"/>
        <v>14.392000000000053</v>
      </c>
      <c r="G53" s="84">
        <f t="shared" si="6"/>
        <v>0</v>
      </c>
      <c r="H53" s="84">
        <f t="shared" si="6"/>
        <v>32783.549999999916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85">
        <f t="shared" si="6"/>
        <v>69917</v>
      </c>
      <c r="N53" s="84">
        <f t="shared" si="6"/>
        <v>550</v>
      </c>
      <c r="O53" s="158">
        <f t="shared" si="6"/>
        <v>10874</v>
      </c>
      <c r="P53" s="84">
        <f t="shared" si="6"/>
        <v>719.55999999982305</v>
      </c>
      <c r="Q53" s="84">
        <f t="shared" si="6"/>
        <v>0</v>
      </c>
      <c r="R53" s="158">
        <f t="shared" si="6"/>
        <v>973</v>
      </c>
      <c r="S53" s="84">
        <f t="shared" si="6"/>
        <v>4.4300000000052364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16:B16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8D79D-454F-457D-B71C-8716CC0E7A7C}">
  <dimension ref="A1:V52"/>
  <sheetViews>
    <sheetView rightToLeft="1" topLeftCell="A16" workbookViewId="0">
      <selection activeCell="B15" sqref="B15"/>
    </sheetView>
  </sheetViews>
  <sheetFormatPr defaultRowHeight="15" x14ac:dyDescent="0.25"/>
  <cols>
    <col min="1" max="1" width="26.28515625" customWidth="1"/>
    <col min="2" max="2" width="31.710937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8.85546875" customWidth="1"/>
    <col min="21" max="21" width="9.42578125" bestFit="1" customWidth="1"/>
  </cols>
  <sheetData>
    <row r="1" spans="1:22" x14ac:dyDescent="0.25">
      <c r="A1" s="1">
        <v>22</v>
      </c>
      <c r="B1" s="2">
        <f>'[1]1'!B1</f>
        <v>4</v>
      </c>
      <c r="C1" s="3">
        <v>2024</v>
      </c>
      <c r="D1" s="234" t="s">
        <v>0</v>
      </c>
      <c r="E1" s="235"/>
      <c r="F1" s="235"/>
      <c r="G1" s="235"/>
      <c r="H1" s="235"/>
      <c r="I1" s="235"/>
      <c r="J1" s="235"/>
      <c r="K1" s="235"/>
      <c r="L1" s="236"/>
      <c r="M1" s="88"/>
      <c r="N1" s="88"/>
      <c r="O1" s="237" t="s">
        <v>1</v>
      </c>
      <c r="P1" s="235"/>
      <c r="Q1" s="238"/>
      <c r="R1" s="237" t="s">
        <v>2</v>
      </c>
      <c r="S1" s="235"/>
      <c r="T1" s="236"/>
      <c r="U1" s="217" t="s">
        <v>3</v>
      </c>
      <c r="V1" s="3" t="s">
        <v>4</v>
      </c>
    </row>
    <row r="2" spans="1:22" x14ac:dyDescent="0.25">
      <c r="A2" s="229">
        <f>'[1]1'!A2:B2</f>
        <v>2025</v>
      </c>
      <c r="B2" s="227"/>
      <c r="C2" s="6"/>
      <c r="D2" s="227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40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111" t="s">
        <v>23</v>
      </c>
      <c r="R3" s="11" t="s">
        <v>24</v>
      </c>
      <c r="S3" s="7" t="s">
        <v>25</v>
      </c>
      <c r="T3" s="6" t="s">
        <v>26</v>
      </c>
      <c r="U3" s="216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365</v>
      </c>
      <c r="D4" s="13">
        <f>'[1]21'!D53</f>
        <v>3576</v>
      </c>
      <c r="E4" s="13">
        <f>'[1]21'!E53</f>
        <v>7354</v>
      </c>
      <c r="F4" s="90">
        <f>'[1]21'!F53</f>
        <v>14.392000000000053</v>
      </c>
      <c r="G4" s="90">
        <f>'[1]21'!G53</f>
        <v>0</v>
      </c>
      <c r="H4" s="90">
        <f>'[1]21'!H53</f>
        <v>32783.549999999916</v>
      </c>
      <c r="I4" s="90">
        <f>'[1]21'!I53</f>
        <v>39230.614999999998</v>
      </c>
      <c r="J4" s="90">
        <f>'[1]21'!J53</f>
        <v>453.22999999999729</v>
      </c>
      <c r="K4" s="90">
        <f>'[1]21'!K53</f>
        <v>1</v>
      </c>
      <c r="L4" s="9">
        <f>'[1]21'!L53</f>
        <v>25934.500000000015</v>
      </c>
      <c r="M4" s="15">
        <f>'[1]21'!M53</f>
        <v>69917</v>
      </c>
      <c r="N4" s="9">
        <f>'[1]21'!N53</f>
        <v>550</v>
      </c>
      <c r="O4" s="11">
        <f>'[1]21'!O53</f>
        <v>10874</v>
      </c>
      <c r="P4" s="90">
        <f>'[1]21'!P53</f>
        <v>719.55999999982305</v>
      </c>
      <c r="Q4" s="9">
        <f>'[1]21'!Q53</f>
        <v>0</v>
      </c>
      <c r="R4" s="11">
        <f>'[1]21'!R53</f>
        <v>973</v>
      </c>
      <c r="S4" s="90">
        <f>'[1]21'!S53</f>
        <v>4.4300000000052364</v>
      </c>
      <c r="T4" s="10">
        <f>'[1]21'!T53</f>
        <v>0</v>
      </c>
      <c r="U4" s="90">
        <f>'[1]21'!U53</f>
        <v>365000</v>
      </c>
      <c r="V4" s="90">
        <f>'[1]21'!V53</f>
        <v>18738.360000000022</v>
      </c>
    </row>
    <row r="5" spans="1:22" x14ac:dyDescent="0.25">
      <c r="A5" s="72"/>
      <c r="B5" s="19" t="s">
        <v>50</v>
      </c>
      <c r="C5" s="6">
        <f>C4+1</f>
        <v>366</v>
      </c>
      <c r="D5" s="20"/>
      <c r="E5" s="20"/>
      <c r="F5" s="218"/>
      <c r="G5" s="218"/>
      <c r="H5" s="219"/>
      <c r="I5" s="219"/>
      <c r="J5" s="219"/>
      <c r="K5" s="219"/>
      <c r="L5" s="25"/>
      <c r="M5" s="23"/>
      <c r="N5" s="25"/>
      <c r="O5" s="26">
        <v>3810</v>
      </c>
      <c r="P5" s="219"/>
      <c r="Q5" s="25"/>
      <c r="R5" s="26"/>
      <c r="S5" s="219"/>
      <c r="T5" s="113"/>
      <c r="U5" s="219"/>
      <c r="V5" s="25"/>
    </row>
    <row r="6" spans="1:22" x14ac:dyDescent="0.25">
      <c r="A6" s="72"/>
      <c r="B6" s="19" t="s">
        <v>51</v>
      </c>
      <c r="C6" s="6">
        <f t="shared" ref="C6:C19" si="0">C5+1</f>
        <v>367</v>
      </c>
      <c r="D6" s="20"/>
      <c r="E6" s="20"/>
      <c r="F6" s="218"/>
      <c r="G6" s="218"/>
      <c r="H6" s="219"/>
      <c r="I6" s="219"/>
      <c r="J6" s="219"/>
      <c r="K6" s="219"/>
      <c r="L6" s="25"/>
      <c r="M6" s="23"/>
      <c r="N6" s="25"/>
      <c r="O6" s="26"/>
      <c r="P6" s="219"/>
      <c r="Q6" s="25"/>
      <c r="R6" s="26">
        <v>1795</v>
      </c>
      <c r="S6" s="219"/>
      <c r="T6" s="113"/>
      <c r="U6" s="219"/>
      <c r="V6" s="25"/>
    </row>
    <row r="7" spans="1:22" x14ac:dyDescent="0.25">
      <c r="A7" s="72" t="s">
        <v>33</v>
      </c>
      <c r="B7" s="19" t="s">
        <v>260</v>
      </c>
      <c r="C7" s="6" t="s">
        <v>261</v>
      </c>
      <c r="D7" s="20"/>
      <c r="E7" s="20"/>
      <c r="F7" s="218"/>
      <c r="G7" s="218"/>
      <c r="H7" s="219">
        <v>1500</v>
      </c>
      <c r="I7" s="219"/>
      <c r="J7" s="219"/>
      <c r="K7" s="219"/>
      <c r="L7" s="25"/>
      <c r="M7" s="23"/>
      <c r="N7" s="25"/>
      <c r="O7" s="26"/>
      <c r="P7" s="219"/>
      <c r="Q7" s="25"/>
      <c r="R7" s="26"/>
      <c r="S7" s="219"/>
      <c r="T7" s="113"/>
      <c r="U7" s="219"/>
      <c r="V7" s="25"/>
    </row>
    <row r="8" spans="1:22" x14ac:dyDescent="0.25">
      <c r="A8" s="19" t="s">
        <v>262</v>
      </c>
      <c r="B8" s="19" t="s">
        <v>263</v>
      </c>
      <c r="C8" s="6">
        <f>C6+1</f>
        <v>368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4"/>
      <c r="R8" s="26"/>
      <c r="S8" s="23"/>
      <c r="T8" s="27"/>
      <c r="U8" s="219"/>
      <c r="V8" s="27"/>
    </row>
    <row r="9" spans="1:22" x14ac:dyDescent="0.25">
      <c r="A9" s="18"/>
      <c r="B9" s="19"/>
      <c r="C9" s="6">
        <f t="shared" si="0"/>
        <v>369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4"/>
      <c r="R9" s="26"/>
      <c r="S9" s="23"/>
      <c r="T9" s="27"/>
      <c r="U9" s="219"/>
      <c r="V9" s="27"/>
    </row>
    <row r="10" spans="1:22" x14ac:dyDescent="0.25">
      <c r="A10" s="18"/>
      <c r="B10" s="19"/>
      <c r="C10" s="6">
        <f t="shared" si="0"/>
        <v>370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4"/>
      <c r="R10" s="26"/>
      <c r="S10" s="23"/>
      <c r="T10" s="27"/>
      <c r="U10" s="219"/>
      <c r="V10" s="27"/>
    </row>
    <row r="11" spans="1:22" x14ac:dyDescent="0.25">
      <c r="A11" s="19"/>
      <c r="B11" s="19"/>
      <c r="C11" s="6">
        <f t="shared" si="0"/>
        <v>371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4"/>
      <c r="R11" s="26"/>
      <c r="S11" s="23"/>
      <c r="T11" s="27"/>
      <c r="U11" s="219"/>
      <c r="V11" s="27"/>
    </row>
    <row r="12" spans="1:22" x14ac:dyDescent="0.25">
      <c r="A12" s="19"/>
      <c r="B12" s="19"/>
      <c r="C12" s="6">
        <f t="shared" si="0"/>
        <v>372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4"/>
      <c r="R12" s="26"/>
      <c r="S12" s="23"/>
      <c r="T12" s="27"/>
      <c r="U12" s="219"/>
      <c r="V12" s="27"/>
    </row>
    <row r="13" spans="1:22" x14ac:dyDescent="0.25">
      <c r="A13" s="18"/>
      <c r="B13" s="19"/>
      <c r="C13" s="6">
        <f t="shared" si="0"/>
        <v>373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4"/>
      <c r="R13" s="26"/>
      <c r="S13" s="23"/>
      <c r="T13" s="27"/>
      <c r="U13" s="219"/>
      <c r="V13" s="27"/>
    </row>
    <row r="14" spans="1:22" x14ac:dyDescent="0.25">
      <c r="A14" s="18"/>
      <c r="B14" s="19"/>
      <c r="C14" s="6">
        <f t="shared" si="0"/>
        <v>374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4"/>
      <c r="R14" s="26"/>
      <c r="S14" s="23"/>
      <c r="T14" s="27"/>
      <c r="U14" s="219"/>
      <c r="V14" s="27"/>
    </row>
    <row r="15" spans="1:22" x14ac:dyDescent="0.25">
      <c r="A15" s="18"/>
      <c r="B15" s="19"/>
      <c r="C15" s="6">
        <f t="shared" si="0"/>
        <v>375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4"/>
      <c r="R15" s="26"/>
      <c r="S15" s="23"/>
      <c r="T15" s="27"/>
      <c r="U15" s="219"/>
      <c r="V15" s="27"/>
    </row>
    <row r="16" spans="1:22" x14ac:dyDescent="0.25">
      <c r="A16" s="18"/>
      <c r="B16" s="19"/>
      <c r="C16" s="6">
        <f t="shared" si="0"/>
        <v>376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4"/>
      <c r="R16" s="26"/>
      <c r="S16" s="23"/>
      <c r="T16" s="27"/>
      <c r="U16" s="219"/>
      <c r="V16" s="27"/>
    </row>
    <row r="17" spans="1:22" x14ac:dyDescent="0.25">
      <c r="A17" s="18"/>
      <c r="B17" s="19"/>
      <c r="C17" s="6">
        <f t="shared" si="0"/>
        <v>377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4"/>
      <c r="R17" s="26"/>
      <c r="S17" s="23"/>
      <c r="T17" s="27"/>
      <c r="U17" s="219"/>
      <c r="V17" s="27"/>
    </row>
    <row r="18" spans="1:22" x14ac:dyDescent="0.25">
      <c r="A18" s="18"/>
      <c r="B18" s="19" t="s">
        <v>50</v>
      </c>
      <c r="C18" s="6">
        <f t="shared" si="0"/>
        <v>378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4"/>
      <c r="R18" s="26"/>
      <c r="S18" s="23"/>
      <c r="T18" s="27"/>
      <c r="U18" s="219"/>
      <c r="V18" s="27"/>
    </row>
    <row r="19" spans="1:22" ht="15.75" thickBot="1" x14ac:dyDescent="0.3">
      <c r="A19" s="18"/>
      <c r="B19" s="19" t="s">
        <v>51</v>
      </c>
      <c r="C19" s="6">
        <f t="shared" si="0"/>
        <v>379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5"/>
      <c r="R19" s="220"/>
      <c r="S19" s="221"/>
      <c r="T19" s="222"/>
      <c r="U19" s="223"/>
      <c r="V19" s="38"/>
    </row>
    <row r="20" spans="1:22" ht="15.75" thickBot="1" x14ac:dyDescent="0.3">
      <c r="A20" s="229"/>
      <c r="B20" s="227"/>
      <c r="C20" s="6"/>
      <c r="D20" s="40">
        <f>SUM(D4:D19)</f>
        <v>3576</v>
      </c>
      <c r="E20" s="41">
        <f t="shared" ref="E20:O20" si="1">SUM(E4:E19)</f>
        <v>7854</v>
      </c>
      <c r="F20" s="42">
        <f t="shared" si="1"/>
        <v>14.392000000000053</v>
      </c>
      <c r="G20" s="42">
        <f t="shared" si="1"/>
        <v>0</v>
      </c>
      <c r="H20" s="42">
        <f t="shared" si="1"/>
        <v>34283.549999999916</v>
      </c>
      <c r="I20" s="42">
        <f t="shared" si="1"/>
        <v>39230.614999999998</v>
      </c>
      <c r="J20" s="42">
        <f t="shared" si="1"/>
        <v>453.22999999999729</v>
      </c>
      <c r="K20" s="42">
        <f t="shared" si="1"/>
        <v>1</v>
      </c>
      <c r="L20" s="43">
        <f t="shared" si="1"/>
        <v>25934.500000000015</v>
      </c>
      <c r="M20" s="43">
        <f t="shared" si="1"/>
        <v>69917</v>
      </c>
      <c r="N20" s="189">
        <f t="shared" si="1"/>
        <v>550</v>
      </c>
      <c r="O20" s="41">
        <f t="shared" si="1"/>
        <v>14684</v>
      </c>
      <c r="P20" s="42">
        <f>SUM(P4:P19)</f>
        <v>719.55999999982305</v>
      </c>
      <c r="Q20" s="42">
        <f t="shared" ref="Q20:V20" si="2">SUM(Q4:Q19)</f>
        <v>0</v>
      </c>
      <c r="R20" s="41">
        <f t="shared" si="2"/>
        <v>2768</v>
      </c>
      <c r="S20" s="42">
        <f t="shared" si="2"/>
        <v>4.4300000000052364</v>
      </c>
      <c r="T20" s="93">
        <f t="shared" si="2"/>
        <v>0</v>
      </c>
      <c r="U20" s="224">
        <f t="shared" si="2"/>
        <v>365000</v>
      </c>
      <c r="V20" s="42">
        <f t="shared" si="2"/>
        <v>18738.360000000022</v>
      </c>
    </row>
    <row r="21" spans="1:22" x14ac:dyDescent="0.25">
      <c r="A21" s="46" t="s">
        <v>36</v>
      </c>
      <c r="B21" s="46" t="s">
        <v>37</v>
      </c>
      <c r="C21" s="47">
        <v>180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225"/>
      <c r="V21" s="54"/>
    </row>
    <row r="22" spans="1:22" x14ac:dyDescent="0.25">
      <c r="A22" s="18" t="s">
        <v>264</v>
      </c>
      <c r="B22" s="19" t="s">
        <v>265</v>
      </c>
      <c r="C22" s="47">
        <f>C21+1</f>
        <v>181</v>
      </c>
      <c r="D22" s="20"/>
      <c r="E22" s="21"/>
      <c r="F22" s="22"/>
      <c r="G22" s="22"/>
      <c r="H22" s="23">
        <v>25000</v>
      </c>
      <c r="I22" s="23"/>
      <c r="J22" s="23"/>
      <c r="K22" s="23"/>
      <c r="L22" s="24">
        <v>-25000</v>
      </c>
      <c r="M22" s="23"/>
      <c r="N22" s="25"/>
      <c r="O22" s="26"/>
      <c r="P22" s="23"/>
      <c r="Q22" s="27"/>
      <c r="R22" s="26"/>
      <c r="S22" s="23"/>
      <c r="T22" s="27"/>
      <c r="U22" s="219"/>
      <c r="V22" s="27"/>
    </row>
    <row r="23" spans="1:22" x14ac:dyDescent="0.25">
      <c r="A23" s="18"/>
      <c r="B23" s="19" t="s">
        <v>266</v>
      </c>
      <c r="C23" s="47">
        <f t="shared" ref="C23:C32" si="3">C22+1</f>
        <v>182</v>
      </c>
      <c r="D23" s="20"/>
      <c r="E23" s="21"/>
      <c r="F23" s="22"/>
      <c r="G23" s="22"/>
      <c r="H23" s="23">
        <v>-15000</v>
      </c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19">
        <v>15000</v>
      </c>
      <c r="V23" s="27"/>
    </row>
    <row r="24" spans="1:22" x14ac:dyDescent="0.25">
      <c r="A24" s="18" t="s">
        <v>91</v>
      </c>
      <c r="B24" s="19" t="s">
        <v>40</v>
      </c>
      <c r="C24" s="47">
        <f t="shared" si="3"/>
        <v>183</v>
      </c>
      <c r="D24" s="20"/>
      <c r="E24" s="21">
        <v>6577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-5254</v>
      </c>
      <c r="P24" s="23"/>
      <c r="Q24" s="27"/>
      <c r="R24" s="26">
        <v>-1323</v>
      </c>
      <c r="S24" s="23"/>
      <c r="T24" s="27"/>
      <c r="U24" s="219"/>
      <c r="V24" s="27"/>
    </row>
    <row r="25" spans="1:22" x14ac:dyDescent="0.25">
      <c r="A25" s="18" t="s">
        <v>40</v>
      </c>
      <c r="B25" s="19" t="s">
        <v>19</v>
      </c>
      <c r="C25" s="47">
        <f t="shared" si="3"/>
        <v>184</v>
      </c>
      <c r="D25" s="20"/>
      <c r="E25" s="21">
        <v>-16000</v>
      </c>
      <c r="F25" s="22"/>
      <c r="G25" s="22"/>
      <c r="H25" s="23"/>
      <c r="I25" s="23"/>
      <c r="J25" s="23"/>
      <c r="K25" s="23"/>
      <c r="L25" s="24"/>
      <c r="M25" s="23">
        <v>16000</v>
      </c>
      <c r="N25" s="25"/>
      <c r="O25" s="26"/>
      <c r="P25" s="23"/>
      <c r="Q25" s="27"/>
      <c r="R25" s="26"/>
      <c r="S25" s="23"/>
      <c r="T25" s="27"/>
      <c r="U25" s="219"/>
      <c r="V25" s="27"/>
    </row>
    <row r="26" spans="1:22" x14ac:dyDescent="0.25">
      <c r="A26" s="19"/>
      <c r="B26" s="19"/>
      <c r="C26" s="47">
        <f t="shared" si="3"/>
        <v>185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19"/>
      <c r="V26" s="27"/>
    </row>
    <row r="27" spans="1:22" x14ac:dyDescent="0.25">
      <c r="A27" s="19"/>
      <c r="B27" s="19"/>
      <c r="C27" s="47">
        <f t="shared" si="3"/>
        <v>186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19"/>
      <c r="V27" s="27"/>
    </row>
    <row r="28" spans="1:22" x14ac:dyDescent="0.25">
      <c r="A28" s="19"/>
      <c r="B28" s="19"/>
      <c r="C28" s="47">
        <f t="shared" si="3"/>
        <v>187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19"/>
      <c r="V28" s="27"/>
    </row>
    <row r="29" spans="1:22" x14ac:dyDescent="0.25">
      <c r="A29" s="19"/>
      <c r="B29" s="19"/>
      <c r="C29" s="47">
        <f t="shared" si="3"/>
        <v>188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19"/>
      <c r="V29" s="27"/>
    </row>
    <row r="30" spans="1:22" x14ac:dyDescent="0.25">
      <c r="A30" s="18"/>
      <c r="B30" s="19"/>
      <c r="C30" s="47">
        <f t="shared" si="3"/>
        <v>189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19"/>
      <c r="V30" s="27"/>
    </row>
    <row r="31" spans="1:22" x14ac:dyDescent="0.25">
      <c r="A31" s="18"/>
      <c r="B31" s="19"/>
      <c r="C31" s="47">
        <f t="shared" si="3"/>
        <v>190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19"/>
      <c r="V31" s="27"/>
    </row>
    <row r="32" spans="1:22" ht="15.75" thickBot="1" x14ac:dyDescent="0.3">
      <c r="A32" s="107"/>
      <c r="B32" s="108"/>
      <c r="C32" s="47">
        <f t="shared" si="3"/>
        <v>191</v>
      </c>
      <c r="D32" s="31"/>
      <c r="E32" s="32"/>
      <c r="F32" s="33"/>
      <c r="G32" s="33"/>
      <c r="H32" s="34"/>
      <c r="I32" s="34"/>
      <c r="J32" s="34"/>
      <c r="K32" s="34"/>
      <c r="L32" s="35"/>
      <c r="M32" s="34"/>
      <c r="N32" s="36"/>
      <c r="O32" s="37"/>
      <c r="P32" s="34"/>
      <c r="Q32" s="38"/>
      <c r="R32" s="37"/>
      <c r="S32" s="34"/>
      <c r="T32" s="38"/>
      <c r="U32" s="223"/>
      <c r="V32" s="38"/>
    </row>
    <row r="33" spans="1:22" ht="15.75" thickBot="1" x14ac:dyDescent="0.3">
      <c r="A33" s="230"/>
      <c r="B33" s="231"/>
      <c r="C33" s="58"/>
      <c r="D33" s="59">
        <f>SUM(D21:D32)</f>
        <v>0</v>
      </c>
      <c r="E33" s="59">
        <f t="shared" ref="E33:V33" si="4">SUM(E21:E32)</f>
        <v>-9423</v>
      </c>
      <c r="F33" s="60">
        <f t="shared" si="4"/>
        <v>0</v>
      </c>
      <c r="G33" s="60">
        <f t="shared" si="4"/>
        <v>0</v>
      </c>
      <c r="H33" s="60">
        <f t="shared" si="4"/>
        <v>10000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-25000</v>
      </c>
      <c r="M33" s="61">
        <f t="shared" si="4"/>
        <v>16000</v>
      </c>
      <c r="N33" s="61">
        <f t="shared" si="4"/>
        <v>0</v>
      </c>
      <c r="O33" s="116">
        <f t="shared" si="4"/>
        <v>-5254</v>
      </c>
      <c r="P33" s="60">
        <f t="shared" si="4"/>
        <v>0</v>
      </c>
      <c r="Q33" s="60">
        <f t="shared" si="4"/>
        <v>0</v>
      </c>
      <c r="R33" s="59">
        <f t="shared" si="4"/>
        <v>-1323</v>
      </c>
      <c r="S33" s="60">
        <f t="shared" si="4"/>
        <v>0</v>
      </c>
      <c r="T33" s="117">
        <f t="shared" si="4"/>
        <v>0</v>
      </c>
      <c r="U33" s="60">
        <f t="shared" si="4"/>
        <v>15000</v>
      </c>
      <c r="V33" s="60">
        <f t="shared" si="4"/>
        <v>0</v>
      </c>
    </row>
    <row r="34" spans="1:22" x14ac:dyDescent="0.25">
      <c r="A34" s="232" t="s">
        <v>41</v>
      </c>
      <c r="B34" s="233"/>
      <c r="C34" s="63">
        <v>421</v>
      </c>
      <c r="D34" s="64"/>
      <c r="E34" s="65"/>
      <c r="F34" s="66"/>
      <c r="G34" s="66"/>
      <c r="H34" s="66"/>
      <c r="I34" s="66"/>
      <c r="J34" s="66"/>
      <c r="K34" s="66"/>
      <c r="L34" s="67"/>
      <c r="M34" s="66"/>
      <c r="N34" s="68"/>
      <c r="O34" s="69"/>
      <c r="P34" s="66"/>
      <c r="Q34" s="70"/>
      <c r="R34" s="69"/>
      <c r="S34" s="66"/>
      <c r="T34" s="70"/>
      <c r="U34" s="226"/>
      <c r="V34" s="70"/>
    </row>
    <row r="35" spans="1:22" x14ac:dyDescent="0.25">
      <c r="A35" s="29"/>
      <c r="B35" s="72"/>
      <c r="C35" s="73">
        <f>C34+1</f>
        <v>422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19"/>
      <c r="V35" s="27"/>
    </row>
    <row r="36" spans="1:22" x14ac:dyDescent="0.25">
      <c r="A36" s="29"/>
      <c r="B36" s="72"/>
      <c r="C36" s="73">
        <f t="shared" ref="C36:C50" si="5">C35+1</f>
        <v>423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19"/>
      <c r="V36" s="27"/>
    </row>
    <row r="37" spans="1:22" x14ac:dyDescent="0.25">
      <c r="A37" s="29"/>
      <c r="B37" s="72"/>
      <c r="C37" s="73">
        <f t="shared" si="5"/>
        <v>424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19"/>
      <c r="V37" s="27"/>
    </row>
    <row r="38" spans="1:22" x14ac:dyDescent="0.25">
      <c r="A38" s="18"/>
      <c r="B38" s="72"/>
      <c r="C38" s="73">
        <f t="shared" si="5"/>
        <v>425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19"/>
      <c r="V38" s="27"/>
    </row>
    <row r="39" spans="1:22" x14ac:dyDescent="0.25">
      <c r="A39" s="29"/>
      <c r="B39" s="72"/>
      <c r="C39" s="73">
        <f t="shared" si="5"/>
        <v>426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19"/>
      <c r="V39" s="27"/>
    </row>
    <row r="40" spans="1:22" x14ac:dyDescent="0.25">
      <c r="A40" s="18"/>
      <c r="B40" s="72"/>
      <c r="C40" s="73">
        <f t="shared" si="5"/>
        <v>427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19"/>
      <c r="V40" s="27"/>
    </row>
    <row r="41" spans="1:22" x14ac:dyDescent="0.25">
      <c r="A41" s="18"/>
      <c r="B41" s="19"/>
      <c r="C41" s="73">
        <f t="shared" si="5"/>
        <v>428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19"/>
      <c r="V41" s="27"/>
    </row>
    <row r="42" spans="1:22" x14ac:dyDescent="0.25">
      <c r="A42" s="18"/>
      <c r="B42" s="19"/>
      <c r="C42" s="73">
        <f t="shared" si="5"/>
        <v>429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19"/>
      <c r="V42" s="27"/>
    </row>
    <row r="43" spans="1:22" x14ac:dyDescent="0.25">
      <c r="A43" s="18"/>
      <c r="B43" s="19"/>
      <c r="C43" s="73">
        <f t="shared" si="5"/>
        <v>430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19"/>
      <c r="V43" s="27"/>
    </row>
    <row r="44" spans="1:22" x14ac:dyDescent="0.25">
      <c r="A44" s="19"/>
      <c r="B44" s="19"/>
      <c r="C44" s="73">
        <f t="shared" si="5"/>
        <v>431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19"/>
      <c r="V44" s="27"/>
    </row>
    <row r="45" spans="1:22" x14ac:dyDescent="0.25">
      <c r="A45" s="72"/>
      <c r="B45" s="19"/>
      <c r="C45" s="73">
        <f t="shared" si="5"/>
        <v>432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19"/>
      <c r="V45" s="27"/>
    </row>
    <row r="46" spans="1:22" x14ac:dyDescent="0.25">
      <c r="A46" s="18"/>
      <c r="B46" s="19"/>
      <c r="C46" s="73">
        <f t="shared" si="5"/>
        <v>433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19"/>
      <c r="V46" s="27"/>
    </row>
    <row r="47" spans="1:22" x14ac:dyDescent="0.25">
      <c r="A47" s="18"/>
      <c r="B47" s="19"/>
      <c r="C47" s="73">
        <f t="shared" si="5"/>
        <v>434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19"/>
      <c r="V47" s="27"/>
    </row>
    <row r="48" spans="1:22" x14ac:dyDescent="0.25">
      <c r="A48" s="18"/>
      <c r="B48" s="19"/>
      <c r="C48" s="73">
        <f t="shared" si="5"/>
        <v>435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19"/>
      <c r="V48" s="27"/>
    </row>
    <row r="49" spans="1:22" x14ac:dyDescent="0.25">
      <c r="A49" s="18"/>
      <c r="B49" s="19"/>
      <c r="C49" s="73">
        <f t="shared" si="5"/>
        <v>436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19"/>
      <c r="V49" s="27"/>
    </row>
    <row r="50" spans="1:22" x14ac:dyDescent="0.25">
      <c r="A50" s="18"/>
      <c r="B50" s="19"/>
      <c r="C50" s="73">
        <f t="shared" si="5"/>
        <v>437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19"/>
      <c r="V50" s="27"/>
    </row>
    <row r="51" spans="1:22" x14ac:dyDescent="0.25">
      <c r="A51" s="74"/>
      <c r="B51" s="75"/>
      <c r="C51" s="73"/>
      <c r="D51" s="76">
        <f t="shared" ref="D51:V51" si="6">SUM(D34:D50)</f>
        <v>0</v>
      </c>
      <c r="E51" s="76">
        <f t="shared" si="6"/>
        <v>0</v>
      </c>
      <c r="F51" s="77">
        <f t="shared" si="6"/>
        <v>0</v>
      </c>
      <c r="G51" s="77">
        <f t="shared" si="6"/>
        <v>0</v>
      </c>
      <c r="H51" s="77">
        <f t="shared" si="6"/>
        <v>0</v>
      </c>
      <c r="I51" s="77">
        <f t="shared" si="6"/>
        <v>0</v>
      </c>
      <c r="J51" s="77">
        <f t="shared" si="6"/>
        <v>0</v>
      </c>
      <c r="K51" s="77">
        <f t="shared" si="6"/>
        <v>0</v>
      </c>
      <c r="L51" s="78">
        <f t="shared" si="6"/>
        <v>0</v>
      </c>
      <c r="M51" s="78">
        <f t="shared" si="6"/>
        <v>0</v>
      </c>
      <c r="N51" s="78">
        <f t="shared" si="6"/>
        <v>0</v>
      </c>
      <c r="O51" s="119">
        <f t="shared" si="6"/>
        <v>0</v>
      </c>
      <c r="P51" s="77">
        <f t="shared" si="6"/>
        <v>0</v>
      </c>
      <c r="Q51" s="77">
        <f t="shared" si="6"/>
        <v>0</v>
      </c>
      <c r="R51" s="76">
        <f t="shared" si="6"/>
        <v>0</v>
      </c>
      <c r="S51" s="77">
        <f t="shared" si="6"/>
        <v>0</v>
      </c>
      <c r="T51" s="120">
        <f t="shared" si="6"/>
        <v>0</v>
      </c>
      <c r="U51" s="77">
        <f t="shared" si="6"/>
        <v>0</v>
      </c>
      <c r="V51" s="77">
        <f t="shared" si="6"/>
        <v>0</v>
      </c>
    </row>
    <row r="52" spans="1:22" ht="15.75" thickBot="1" x14ac:dyDescent="0.3">
      <c r="A52" s="80" t="s">
        <v>48</v>
      </c>
      <c r="B52" s="184">
        <f>D52+E52+F52*5+G52*3.5+O52+R52</f>
        <v>12953.96</v>
      </c>
      <c r="C52" s="82" t="s">
        <v>49</v>
      </c>
      <c r="D52" s="83">
        <f t="shared" ref="D52:V52" si="7">D20+D33-D51</f>
        <v>3576</v>
      </c>
      <c r="E52" s="83">
        <f t="shared" si="7"/>
        <v>-1569</v>
      </c>
      <c r="F52" s="84">
        <f t="shared" si="7"/>
        <v>14.392000000000053</v>
      </c>
      <c r="G52" s="84">
        <f t="shared" si="7"/>
        <v>0</v>
      </c>
      <c r="H52" s="84">
        <f t="shared" si="7"/>
        <v>44283.549999999916</v>
      </c>
      <c r="I52" s="84">
        <f t="shared" si="7"/>
        <v>39230.614999999998</v>
      </c>
      <c r="J52" s="84">
        <f t="shared" si="7"/>
        <v>453.22999999999729</v>
      </c>
      <c r="K52" s="84">
        <f t="shared" si="7"/>
        <v>1</v>
      </c>
      <c r="L52" s="85">
        <f t="shared" si="7"/>
        <v>934.50000000001455</v>
      </c>
      <c r="M52" s="85">
        <f t="shared" si="7"/>
        <v>85917</v>
      </c>
      <c r="N52" s="85">
        <f t="shared" si="7"/>
        <v>550</v>
      </c>
      <c r="O52" s="121">
        <f t="shared" si="7"/>
        <v>9430</v>
      </c>
      <c r="P52" s="84">
        <f t="shared" si="7"/>
        <v>719.55999999982305</v>
      </c>
      <c r="Q52" s="84">
        <f t="shared" si="7"/>
        <v>0</v>
      </c>
      <c r="R52" s="83">
        <f t="shared" si="7"/>
        <v>1445</v>
      </c>
      <c r="S52" s="84">
        <f t="shared" si="7"/>
        <v>4.4300000000052364</v>
      </c>
      <c r="T52" s="123">
        <f t="shared" si="7"/>
        <v>0</v>
      </c>
      <c r="U52" s="84">
        <f t="shared" si="7"/>
        <v>380000</v>
      </c>
      <c r="V52" s="84">
        <f t="shared" si="7"/>
        <v>18738.360000000022</v>
      </c>
    </row>
  </sheetData>
  <mergeCells count="12">
    <mergeCell ref="U2:V2"/>
    <mergeCell ref="A20:B20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2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18</vt:lpstr>
      <vt:lpstr>19</vt:lpstr>
      <vt:lpstr>20</vt:lpstr>
      <vt:lpstr>21</vt:lpstr>
      <vt:lpstr>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2026-04-15T06:42:55Z</dcterms:created>
  <dcterms:modified xsi:type="dcterms:W3CDTF">2026-04-23T06:26:46Z</dcterms:modified>
</cp:coreProperties>
</file>