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001545-6F0E-47E1-AFC2-7B923E9DB32B}" xr6:coauthVersionLast="47" xr6:coauthVersionMax="47" xr10:uidLastSave="{00000000-0000-0000-0000-000000000000}"/>
  <bookViews>
    <workbookView xWindow="-120" yWindow="-120" windowWidth="29040" windowHeight="15720" activeTab="21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  <sheet name="27" sheetId="23" r:id="rId23"/>
  </sheets>
  <externalReferences>
    <externalReference r:id="rId2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23" l="1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36" i="23"/>
  <c r="C37" i="23" s="1"/>
  <c r="C38" i="23" s="1"/>
  <c r="C39" i="23" s="1"/>
  <c r="C40" i="23" s="1"/>
  <c r="C41" i="23" s="1"/>
  <c r="C42" i="23" s="1"/>
  <c r="C43" i="23" s="1"/>
  <c r="C44" i="23" s="1"/>
  <c r="C45" i="23" s="1"/>
  <c r="C46" i="23" s="1"/>
  <c r="C47" i="23" s="1"/>
  <c r="C48" i="23" s="1"/>
  <c r="C49" i="23" s="1"/>
  <c r="C50" i="23" s="1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23" i="23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V21" i="23"/>
  <c r="V52" i="23" s="1"/>
  <c r="U21" i="23"/>
  <c r="U52" i="23" s="1"/>
  <c r="P21" i="23"/>
  <c r="P52" i="23" s="1"/>
  <c r="N21" i="23"/>
  <c r="N52" i="23" s="1"/>
  <c r="L21" i="23"/>
  <c r="L52" i="23" s="1"/>
  <c r="K21" i="23"/>
  <c r="G21" i="23"/>
  <c r="G52" i="23" s="1"/>
  <c r="F21" i="23"/>
  <c r="F52" i="23" s="1"/>
  <c r="E21" i="23"/>
  <c r="E52" i="23" s="1"/>
  <c r="C6" i="23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5" i="23"/>
  <c r="V4" i="23"/>
  <c r="U4" i="23"/>
  <c r="T4" i="23"/>
  <c r="T21" i="23" s="1"/>
  <c r="T52" i="23" s="1"/>
  <c r="S4" i="23"/>
  <c r="S21" i="23" s="1"/>
  <c r="S52" i="23" s="1"/>
  <c r="R4" i="23"/>
  <c r="R21" i="23" s="1"/>
  <c r="R52" i="23" s="1"/>
  <c r="Q4" i="23"/>
  <c r="Q21" i="23" s="1"/>
  <c r="Q52" i="23" s="1"/>
  <c r="P4" i="23"/>
  <c r="O4" i="23"/>
  <c r="O21" i="23" s="1"/>
  <c r="O52" i="23" s="1"/>
  <c r="N4" i="23"/>
  <c r="M4" i="23"/>
  <c r="M21" i="23" s="1"/>
  <c r="M52" i="23" s="1"/>
  <c r="L4" i="23"/>
  <c r="K4" i="23"/>
  <c r="J4" i="23"/>
  <c r="J21" i="23" s="1"/>
  <c r="J52" i="23" s="1"/>
  <c r="I4" i="23"/>
  <c r="I21" i="23" s="1"/>
  <c r="I52" i="23" s="1"/>
  <c r="H4" i="23"/>
  <c r="H21" i="23" s="1"/>
  <c r="H52" i="23" s="1"/>
  <c r="G4" i="23"/>
  <c r="F4" i="23"/>
  <c r="E4" i="23"/>
  <c r="D4" i="23"/>
  <c r="D21" i="23" s="1"/>
  <c r="D52" i="23" s="1"/>
  <c r="A2" i="23"/>
  <c r="B1" i="23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P25" i="22" s="1"/>
  <c r="P55" i="22" s="1"/>
  <c r="O4" i="22"/>
  <c r="O25" i="22" s="1"/>
  <c r="O55" i="22" s="1"/>
  <c r="N4" i="22"/>
  <c r="N25" i="22" s="1"/>
  <c r="N55" i="22" s="1"/>
  <c r="M4" i="22"/>
  <c r="M25" i="22" s="1"/>
  <c r="M55" i="22" s="1"/>
  <c r="L4" i="22"/>
  <c r="L25" i="22" s="1"/>
  <c r="L55" i="22" s="1"/>
  <c r="K4" i="22"/>
  <c r="K25" i="22" s="1"/>
  <c r="K55" i="22" s="1"/>
  <c r="J4" i="22"/>
  <c r="J25" i="22" s="1"/>
  <c r="J55" i="22" s="1"/>
  <c r="I4" i="22"/>
  <c r="I25" i="22" s="1"/>
  <c r="I55" i="22" s="1"/>
  <c r="H4" i="22"/>
  <c r="H25" i="22" s="1"/>
  <c r="H55" i="22" s="1"/>
  <c r="G4" i="22"/>
  <c r="G25" i="22" s="1"/>
  <c r="G55" i="22" s="1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H16" i="21" s="1"/>
  <c r="H43" i="21" s="1"/>
  <c r="G4" i="21"/>
  <c r="G16" i="21" s="1"/>
  <c r="G43" i="21" s="1"/>
  <c r="F4" i="21"/>
  <c r="F16" i="21" s="1"/>
  <c r="F43" i="21" s="1"/>
  <c r="E4" i="21"/>
  <c r="E16" i="21" s="1"/>
  <c r="E43" i="21" s="1"/>
  <c r="D4" i="21"/>
  <c r="D16" i="21" s="1"/>
  <c r="D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U25" i="20" s="1"/>
  <c r="U53" i="20" s="1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E25" i="20" s="1"/>
  <c r="E53" i="20" s="1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M20" i="19"/>
  <c r="M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T16" i="18" s="1"/>
  <c r="T53" i="18" s="1"/>
  <c r="S4" i="18"/>
  <c r="S16" i="18" s="1"/>
  <c r="S53" i="18" s="1"/>
  <c r="R4" i="18"/>
  <c r="R16" i="18" s="1"/>
  <c r="R53" i="18" s="1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23" l="1"/>
  <c r="B43" i="21"/>
  <c r="B55" i="22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<sst xmlns="http://schemas.openxmlformats.org/spreadsheetml/2006/main" count="1571" uniqueCount="302">
  <si>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</si>
  <si>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</si>
  <si>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</si>
  <si>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</si>
  <si>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</si>
  <si>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</si>
  <si>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</si>
  <si>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</si>
  <si>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</si>
  <si>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</si>
  <si>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</si>
  <si>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</si>
  <si>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</si>
  <si>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</si>
  <si>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</si>
  <si>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</si>
  <si>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</si>
  <si>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</si>
  <si>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</si>
  <si>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</si>
  <si>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</si>
  <si>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</si>
  <si>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</si>
  <si>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</si>
  <si>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</si>
  <si>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</si>
  <si>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</si>
  <si>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</si>
  <si>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</si>
  <si>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</si>
  <si>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</si>
  <si>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</si>
  <si>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</si>
  <si>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</si>
  <si>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</si>
  <si>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</si>
  <si>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</si>
  <si>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</si>
  <si>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</si>
  <si>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</si>
  <si>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</si>
  <si>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</si>
  <si>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</si>
  <si>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</si>
  <si>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</si>
  <si>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</si>
  <si>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</si>
  <si>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</si>
  <si>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</si>
  <si>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</si>
  <si>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</si>
  <si>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</si>
  <si>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</si>
  <si>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</si>
  <si>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</si>
  <si>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</si>
  <si>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</si>
  <si>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</si>
  <si>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</si>
  <si>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</si>
  <si>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</si>
  <si>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</si>
  <si>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</si>
  <si>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</si>
  <si>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</si>
  <si>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</si>
  <si>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</si>
  <si>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</si>
  <si>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</si>
  <si>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</si>
  <si>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</si>
  <si>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</si>
  <si>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</si>
  <si>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</si>
  <si>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</si>
  <si>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</si>
  <si>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</si>
  <si>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</si>
  <si>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</si>
  <si>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</si>
  <si>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</si>
  <si>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</si>
  <si>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</si>
  <si>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</si>
  <si>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</si>
  <si>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</si>
  <si>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</si>
  <si>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</si>
  <si>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</si>
  <si>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</si>
  <si>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</si>
  <si>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</si>
  <si>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</si>
  <si>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</si>
  <si>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</si>
  <si>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</si>
  <si>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</si>
  <si>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</si>
  <si>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</si>
  <si>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</si>
  <si>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</si>
  <si>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</si>
  <si>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</si>
  <si>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</si>
  <si>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</si>
  <si>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</si>
  <si>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</si>
  <si>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</si>
  <si>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</si>
  <si>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</si>
  <si>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</si>
  <si>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</si>
  <si>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</si>
  <si>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</si>
  <si>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</si>
  <si>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</si>
  <si>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</si>
  <si>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</si>
  <si>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</si>
  <si>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</si>
  <si>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</si>
  <si>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</si>
  <si>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</si>
  <si>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</si>
  <si>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</si>
  <si>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</si>
  <si>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</si>
  <si>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</si>
  <si>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</si>
  <si>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</si>
  <si>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</si>
  <si>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</si>
  <si>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</si>
  <si>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</si>
  <si>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</si>
  <si>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</si>
  <si>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</si>
  <si>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</si>
  <si>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</si>
  <si>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</si>
  <si>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</si>
  <si>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</si>
  <si>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</si>
  <si>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</si>
  <si>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</si>
  <si>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</si>
  <si>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</si>
  <si>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</si>
  <si>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</si>
  <si>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</si>
  <si>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</si>
  <si>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</si>
  <si>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</si>
  <si>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</si>
  <si>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</si>
  <si>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</si>
  <si>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</si>
  <si>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</si>
  <si>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</si>
  <si>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</si>
  <si>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</si>
  <si>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</si>
  <si>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</si>
  <si>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</si>
  <si>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</si>
  <si>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</si>
  <si>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</si>
  <si>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</si>
  <si>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</si>
  <si>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</si>
  <si>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</si>
  <si>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</si>
  <si>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</si>
  <si>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</si>
  <si>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</si>
  <si>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</si>
  <si>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</si>
  <si>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</si>
  <si>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</si>
  <si>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</si>
  <si>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</si>
  <si>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</si>
  <si>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</si>
  <si>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</si>
  <si>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</si>
  <si>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</si>
  <si>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</si>
  <si>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</si>
  <si>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</si>
  <si>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</si>
  <si>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</si>
  <si>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</si>
  <si>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</si>
  <si>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</si>
  <si>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</si>
  <si>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</si>
  <si>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</si>
  <si>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</si>
  <si>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</si>
  <si>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</si>
  <si>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</si>
  <si>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</si>
  <si>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</si>
  <si>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</si>
  <si>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</si>
  <si>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</si>
  <si>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</si>
  <si>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</si>
  <si>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</si>
  <si>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</si>
  <si>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</si>
  <si>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</si>
  <si>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</si>
  <si>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</si>
  <si>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</si>
  <si>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</si>
  <si>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</si>
  <si>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</si>
  <si>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</si>
  <si>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</si>
  <si>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</si>
  <si>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</si>
  <si>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</si>
  <si>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</si>
  <si>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</si>
  <si>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</si>
  <si>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</si>
  <si>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</si>
  <si>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</si>
  <si>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</si>
  <si>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</si>
  <si>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</si>
  <si>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</si>
  <si>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</si>
  <si>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</si>
  <si>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</si>
  <si>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</si>
  <si>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</si>
  <si>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</si>
  <si>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</si>
  <si>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</si>
  <si>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</si>
  <si>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</si>
  <si>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</si>
  <si>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</si>
  <si>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</si>
  <si>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</si>
  <si>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</si>
  <si>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</si>
  <si>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</si>
  <si>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</si>
  <si>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</si>
  <si>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</si>
  <si>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</si>
  <si>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</si>
  <si>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</si>
  <si>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</si>
  <si>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</si>
  <si>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</si>
  <si>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</si>
  <si>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</si>
  <si>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</si>
  <si>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</si>
  <si>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</si>
  <si>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</si>
  <si>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</si>
  <si>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</si>
  <si>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</si>
  <si>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</si>
  <si>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</si>
  <si>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</si>
  <si>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</si>
  <si>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</si>
  <si>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</si>
  <si>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</si>
  <si>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</si>
  <si>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</si>
  <si>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</si>
  <si>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</si>
  <si>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</si>
  <si>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</si>
  <si>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</si>
  <si>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</si>
  <si>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</si>
  <si>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</si>
  <si>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</si>
  <si>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</si>
  <si>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</si>
  <si>
    <t>مؤيد صالح مصطفى جوابرة</t>
  </si>
  <si>
    <t>ماهر زكي رجا الاطرش</t>
  </si>
  <si>
    <t>محمد خالد صلاح السعدي</t>
  </si>
  <si>
    <t>ايراد سيارة الاسعاف شهر 3 / 2026</t>
  </si>
  <si>
    <t>شركة فلسطين للتامين</t>
  </si>
  <si>
    <t>كامل مرشد كامل شديد</t>
  </si>
  <si>
    <t>اجور نقل محمول كهرباء من طوباس الى  كفرراعي</t>
  </si>
  <si>
    <t>بدل تنقلات موظف البلدية سامي موفق</t>
  </si>
  <si>
    <t>بدل تنقل موظف الالبلدية علي هاشم عن الاشهر 1-4 / 2026</t>
  </si>
  <si>
    <t>اثمان حمالة دراي شفط</t>
  </si>
  <si>
    <t>خليل محمد خليل مرشد</t>
  </si>
  <si>
    <t>اجور تركيب دراي شفط سيارة الاوسوزو</t>
  </si>
  <si>
    <t>باسم خيري ابراهيم مرشد</t>
  </si>
  <si>
    <t>اجور صب عبارة منطقة باطن قيس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</si>
</sst>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>
        <row r="43">
          <cell r="D43">
            <v>2776</v>
          </cell>
          <cell r="E43">
            <v>831</v>
          </cell>
          <cell r="F43">
            <v>720.39200000000005</v>
          </cell>
          <cell r="G43">
            <v>0</v>
          </cell>
          <cell r="H43">
            <v>44283.549999999916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40934.500000000015</v>
          </cell>
          <cell r="M43">
            <v>101917</v>
          </cell>
          <cell r="N43">
            <v>550</v>
          </cell>
          <cell r="O43">
            <v>10065</v>
          </cell>
          <cell r="P43">
            <v>5719.559999999823</v>
          </cell>
          <cell r="Q43">
            <v>0</v>
          </cell>
          <cell r="R43">
            <v>175</v>
          </cell>
          <cell r="S43">
            <v>4.4300000000052364</v>
          </cell>
          <cell r="T43">
            <v>0</v>
          </cell>
          <cell r="U43">
            <v>380000</v>
          </cell>
          <cell r="V43">
            <v>28738.360000000022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0" t="s">
        <v>0</v>
      </c>
      <c r="E1" s="241"/>
      <c r="F1" s="241"/>
      <c r="G1" s="241"/>
      <c r="H1" s="241"/>
      <c r="I1" s="241"/>
      <c r="J1" s="241"/>
      <c r="K1" s="241"/>
      <c r="L1" s="241"/>
      <c r="M1" s="241"/>
      <c r="N1" s="242"/>
      <c r="O1" s="238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8" t="s">
        <v>1</v>
      </c>
      <c r="P1" s="251"/>
      <c r="Q1" s="252"/>
      <c r="R1" s="238" t="s">
        <v>2</v>
      </c>
      <c r="S1" s="251"/>
      <c r="T1" s="252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3"/>
      <c r="F2" s="253"/>
      <c r="G2" s="253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53" t="s">
        <v>6</v>
      </c>
      <c r="Q2" s="250"/>
      <c r="R2" s="11" t="s">
        <v>5</v>
      </c>
      <c r="S2" s="253" t="s">
        <v>6</v>
      </c>
      <c r="T2" s="250"/>
      <c r="U2" s="249" t="s">
        <v>5</v>
      </c>
      <c r="V2" s="25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39"/>
      <c r="F2" s="239"/>
      <c r="G2" s="239"/>
      <c r="H2" s="254" t="s">
        <v>6</v>
      </c>
      <c r="I2" s="255"/>
      <c r="J2" s="255"/>
      <c r="K2" s="255"/>
      <c r="L2" s="255"/>
      <c r="M2" s="255"/>
      <c r="N2" s="256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54"/>
      <c r="B17" s="255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53" t="s">
        <v>6</v>
      </c>
      <c r="I2" s="253"/>
      <c r="J2" s="253"/>
      <c r="K2" s="253"/>
      <c r="L2" s="250"/>
      <c r="M2" s="9"/>
      <c r="N2" s="9"/>
      <c r="O2" s="11" t="s">
        <v>5</v>
      </c>
      <c r="P2" s="253" t="s">
        <v>6</v>
      </c>
      <c r="Q2" s="250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66" t="s">
        <v>1</v>
      </c>
      <c r="P1" s="267"/>
      <c r="Q1" s="268"/>
      <c r="R1" s="266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88"/>
      <c r="N1" s="185"/>
      <c r="O1" s="238" t="s">
        <v>1</v>
      </c>
      <c r="P1" s="236"/>
      <c r="Q1" s="237"/>
      <c r="R1" s="235" t="s">
        <v>2</v>
      </c>
      <c r="S1" s="236"/>
      <c r="T1" s="25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54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57"/>
      <c r="R1" s="238" t="s">
        <v>2</v>
      </c>
      <c r="S1" s="236"/>
      <c r="T1" s="237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54"/>
      <c r="R2" s="11" t="s">
        <v>5</v>
      </c>
      <c r="S2" s="239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opLeftCell="A22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tabSelected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09D-1452-4C8B-BF04-6C3BB1FE5D8E}">
  <dimension ref="A1:V52"/>
  <sheetViews>
    <sheetView rightToLeft="1" topLeftCell="A10" workbookViewId="0">
      <selection activeCell="E17" sqref="E17"/>
    </sheetView>
  </sheetViews>
  <sheetFormatPr defaultRowHeight="15" x14ac:dyDescent="0.25"/>
  <cols>
    <col min="1" max="1" width="26.28515625" customWidth="1"/>
    <col min="2" max="2" width="34.7109375" bestFit="1" customWidth="1"/>
    <col min="3" max="3" width="6.7109375" customWidth="1"/>
    <col min="4" max="5" width="9" style="86"/>
    <col min="8" max="8" width="9.42578125" bestFit="1" customWidth="1"/>
    <col min="12" max="12" width="9.28515625" bestFit="1" customWidth="1"/>
    <col min="13" max="14" width="9.28515625" customWidth="1"/>
    <col min="15" max="15" width="9.5703125" style="86" bestFit="1" customWidth="1"/>
    <col min="16" max="16" width="10.7109375" bestFit="1" customWidth="1"/>
    <col min="17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380</v>
      </c>
      <c r="D4" s="13">
        <f>'[1]26'!D43</f>
        <v>2776</v>
      </c>
      <c r="E4" s="13">
        <f>'[1]26'!E43</f>
        <v>831</v>
      </c>
      <c r="F4" s="90">
        <f>'[1]26'!F43</f>
        <v>720.39200000000005</v>
      </c>
      <c r="G4" s="90">
        <f>'[1]26'!G43</f>
        <v>0</v>
      </c>
      <c r="H4" s="90">
        <f>'[1]26'!H43</f>
        <v>44283.549999999916</v>
      </c>
      <c r="I4" s="90">
        <f>'[1]26'!I43</f>
        <v>39230.614999999998</v>
      </c>
      <c r="J4" s="90">
        <f>'[1]26'!J43</f>
        <v>453.22999999999729</v>
      </c>
      <c r="K4" s="90">
        <f>'[1]26'!K43</f>
        <v>1</v>
      </c>
      <c r="L4" s="9">
        <f>'[1]26'!L43</f>
        <v>40934.500000000015</v>
      </c>
      <c r="M4" s="15">
        <f>'[1]26'!M43</f>
        <v>101917</v>
      </c>
      <c r="N4" s="90">
        <f>'[1]26'!N43</f>
        <v>550</v>
      </c>
      <c r="O4" s="13">
        <f>'[1]26'!O43</f>
        <v>10065</v>
      </c>
      <c r="P4" s="90">
        <f>'[1]26'!P43</f>
        <v>5719.559999999823</v>
      </c>
      <c r="Q4" s="90">
        <f>'[1]26'!Q43</f>
        <v>0</v>
      </c>
      <c r="R4" s="13">
        <f>'[1]26'!R43</f>
        <v>175</v>
      </c>
      <c r="S4" s="90">
        <f>'[1]26'!S43</f>
        <v>4.4300000000052364</v>
      </c>
      <c r="T4" s="90">
        <f>'[1]26'!T43</f>
        <v>0</v>
      </c>
      <c r="U4" s="90">
        <f>'[1]26'!U43</f>
        <v>380000</v>
      </c>
      <c r="V4" s="90">
        <f>'[1]26'!V43</f>
        <v>28738.360000000022</v>
      </c>
    </row>
    <row r="5" spans="1:22" x14ac:dyDescent="0.25">
      <c r="A5" s="18"/>
      <c r="B5" s="19" t="s">
        <v>50</v>
      </c>
      <c r="C5" s="6">
        <f>C4+1</f>
        <v>381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2920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0" si="0">C5+1</f>
        <v>382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1407</v>
      </c>
      <c r="S6" s="23"/>
      <c r="T6" s="27"/>
      <c r="U6" s="28"/>
      <c r="V6" s="27"/>
    </row>
    <row r="7" spans="1:22" x14ac:dyDescent="0.25">
      <c r="A7" s="29" t="s">
        <v>288</v>
      </c>
      <c r="B7" s="19" t="s">
        <v>32</v>
      </c>
      <c r="C7" s="6">
        <f t="shared" si="0"/>
        <v>383</v>
      </c>
      <c r="D7" s="20"/>
      <c r="E7" s="21">
        <v>500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29" t="s">
        <v>289</v>
      </c>
      <c r="B8" s="19" t="s">
        <v>32</v>
      </c>
      <c r="C8" s="6">
        <f t="shared" si="0"/>
        <v>384</v>
      </c>
      <c r="D8" s="20"/>
      <c r="E8" s="21"/>
      <c r="F8" s="22">
        <v>582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290</v>
      </c>
      <c r="B9" s="19" t="s">
        <v>291</v>
      </c>
      <c r="C9" s="6">
        <f t="shared" si="0"/>
        <v>385</v>
      </c>
      <c r="D9" s="20"/>
      <c r="E9" s="21">
        <v>5730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29" t="s">
        <v>292</v>
      </c>
      <c r="B10" s="19" t="s">
        <v>291</v>
      </c>
      <c r="C10" s="6">
        <f t="shared" si="0"/>
        <v>386</v>
      </c>
      <c r="D10" s="20"/>
      <c r="E10" s="21"/>
      <c r="F10" s="22"/>
      <c r="G10" s="22"/>
      <c r="H10" s="23">
        <v>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387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388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389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390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19"/>
      <c r="C15" s="6">
        <f t="shared" si="0"/>
        <v>391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392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30"/>
      <c r="C17" s="6">
        <f t="shared" si="0"/>
        <v>393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29"/>
      <c r="B18" s="19" t="s">
        <v>50</v>
      </c>
      <c r="C18" s="6">
        <f t="shared" si="0"/>
        <v>394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29"/>
      <c r="B19" s="19" t="s">
        <v>51</v>
      </c>
      <c r="C19" s="6">
        <f t="shared" si="0"/>
        <v>395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29"/>
      <c r="B20" s="30"/>
      <c r="C20" s="6">
        <f t="shared" si="0"/>
        <v>396</v>
      </c>
      <c r="D20" s="31"/>
      <c r="E20" s="32"/>
      <c r="F20" s="33"/>
      <c r="G20" s="33"/>
      <c r="H20" s="34"/>
      <c r="I20" s="34"/>
      <c r="J20" s="34"/>
      <c r="K20" s="34"/>
      <c r="L20" s="35"/>
      <c r="M20" s="34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229"/>
      <c r="B21" s="230"/>
      <c r="C21" s="6"/>
      <c r="D21" s="40">
        <f>SUM(D4:D20)</f>
        <v>2776</v>
      </c>
      <c r="E21" s="41">
        <f t="shared" ref="E21:O21" si="1">SUM(E4:E20)</f>
        <v>7061</v>
      </c>
      <c r="F21" s="42">
        <f t="shared" si="1"/>
        <v>1302.3920000000001</v>
      </c>
      <c r="G21" s="42">
        <f t="shared" si="1"/>
        <v>0</v>
      </c>
      <c r="H21" s="42">
        <f t="shared" si="1"/>
        <v>44783.549999999916</v>
      </c>
      <c r="I21" s="42">
        <f t="shared" si="1"/>
        <v>39230.614999999998</v>
      </c>
      <c r="J21" s="42">
        <f t="shared" si="1"/>
        <v>453.22999999999729</v>
      </c>
      <c r="K21" s="42">
        <f t="shared" si="1"/>
        <v>1</v>
      </c>
      <c r="L21" s="43">
        <f t="shared" si="1"/>
        <v>40934.500000000015</v>
      </c>
      <c r="M21" s="43">
        <f t="shared" si="1"/>
        <v>101917</v>
      </c>
      <c r="N21" s="45">
        <f t="shared" si="1"/>
        <v>550</v>
      </c>
      <c r="O21" s="41">
        <f t="shared" si="1"/>
        <v>12985</v>
      </c>
      <c r="P21" s="42">
        <f>SUM(P4:P20)</f>
        <v>5719.559999999823</v>
      </c>
      <c r="Q21" s="42">
        <f t="shared" ref="Q21:V21" si="2">SUM(Q4:Q20)</f>
        <v>0</v>
      </c>
      <c r="R21" s="41">
        <f t="shared" si="2"/>
        <v>1582</v>
      </c>
      <c r="S21" s="42">
        <f t="shared" si="2"/>
        <v>4.4300000000052364</v>
      </c>
      <c r="T21" s="42">
        <f t="shared" si="2"/>
        <v>0</v>
      </c>
      <c r="U21" s="42">
        <f t="shared" si="2"/>
        <v>380000</v>
      </c>
      <c r="V21" s="42">
        <f t="shared" si="2"/>
        <v>28738.360000000022</v>
      </c>
    </row>
    <row r="22" spans="1:22" x14ac:dyDescent="0.25">
      <c r="A22" s="46" t="s">
        <v>36</v>
      </c>
      <c r="B22" s="46" t="s">
        <v>37</v>
      </c>
      <c r="C22" s="47">
        <v>190</v>
      </c>
      <c r="D22" s="48"/>
      <c r="E22" s="49"/>
      <c r="F22" s="50"/>
      <c r="G22" s="50"/>
      <c r="H22" s="50"/>
      <c r="I22" s="50"/>
      <c r="J22" s="50"/>
      <c r="K22" s="50"/>
      <c r="L22" s="51"/>
      <c r="M22" s="50"/>
      <c r="N22" s="52"/>
      <c r="O22" s="53"/>
      <c r="P22" s="50"/>
      <c r="Q22" s="54"/>
      <c r="R22" s="53"/>
      <c r="S22" s="50"/>
      <c r="T22" s="54"/>
      <c r="U22" s="55"/>
      <c r="V22" s="54"/>
    </row>
    <row r="23" spans="1:22" x14ac:dyDescent="0.25">
      <c r="A23" s="18" t="s">
        <v>91</v>
      </c>
      <c r="B23" s="19" t="s">
        <v>40</v>
      </c>
      <c r="C23" s="47">
        <f>C22+1</f>
        <v>191</v>
      </c>
      <c r="D23" s="20"/>
      <c r="E23" s="21">
        <v>4740</v>
      </c>
      <c r="F23" s="22"/>
      <c r="G23" s="22"/>
      <c r="H23" s="23"/>
      <c r="I23" s="23"/>
      <c r="J23" s="23"/>
      <c r="K23" s="23"/>
      <c r="L23" s="24"/>
      <c r="M23" s="23"/>
      <c r="N23" s="25"/>
      <c r="O23" s="26">
        <v>-4065</v>
      </c>
      <c r="P23" s="23"/>
      <c r="Q23" s="27"/>
      <c r="R23" s="26">
        <v>-675</v>
      </c>
      <c r="S23" s="23"/>
      <c r="T23" s="27"/>
      <c r="U23" s="28"/>
      <c r="V23" s="27"/>
    </row>
    <row r="24" spans="1:22" x14ac:dyDescent="0.25">
      <c r="A24" s="18"/>
      <c r="B24" s="19"/>
      <c r="C24" s="47">
        <f t="shared" ref="C24:C33" si="3">C23+1</f>
        <v>192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193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195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196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197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199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30"/>
      <c r="C32" s="47">
        <f t="shared" si="3"/>
        <v>200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56"/>
      <c r="B33" s="57"/>
      <c r="C33" s="47">
        <f t="shared" si="3"/>
        <v>201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SUM(D22:D33)</f>
        <v>0</v>
      </c>
      <c r="E34" s="59">
        <f t="shared" ref="E34:V34" si="4">SUM(E22:E33)</f>
        <v>4740</v>
      </c>
      <c r="F34" s="60">
        <f t="shared" si="4"/>
        <v>0</v>
      </c>
      <c r="G34" s="60">
        <f t="shared" si="4"/>
        <v>0</v>
      </c>
      <c r="H34" s="60">
        <f t="shared" si="4"/>
        <v>0</v>
      </c>
      <c r="I34" s="60">
        <f t="shared" si="4"/>
        <v>0</v>
      </c>
      <c r="J34" s="60">
        <f t="shared" si="4"/>
        <v>0</v>
      </c>
      <c r="K34" s="60">
        <f t="shared" si="4"/>
        <v>0</v>
      </c>
      <c r="L34" s="61">
        <f t="shared" si="4"/>
        <v>0</v>
      </c>
      <c r="M34" s="61">
        <f t="shared" si="4"/>
        <v>0</v>
      </c>
      <c r="N34" s="60">
        <f t="shared" si="4"/>
        <v>0</v>
      </c>
      <c r="O34" s="59">
        <f t="shared" si="4"/>
        <v>-4065</v>
      </c>
      <c r="P34" s="60">
        <f t="shared" si="4"/>
        <v>0</v>
      </c>
      <c r="Q34" s="60">
        <f t="shared" si="4"/>
        <v>0</v>
      </c>
      <c r="R34" s="59">
        <f t="shared" si="4"/>
        <v>-675</v>
      </c>
      <c r="S34" s="60">
        <f t="shared" si="4"/>
        <v>0</v>
      </c>
      <c r="T34" s="60">
        <f t="shared" si="4"/>
        <v>0</v>
      </c>
      <c r="U34" s="60">
        <f t="shared" si="4"/>
        <v>0</v>
      </c>
      <c r="V34" s="60">
        <f t="shared" si="4"/>
        <v>0</v>
      </c>
    </row>
    <row r="35" spans="1:22" x14ac:dyDescent="0.25">
      <c r="A35" s="233" t="s">
        <v>41</v>
      </c>
      <c r="B35" s="234"/>
      <c r="C35" s="63">
        <v>430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19" t="s">
        <v>293</v>
      </c>
      <c r="B36" s="19" t="s">
        <v>294</v>
      </c>
      <c r="C36" s="73">
        <f>C35+1</f>
        <v>431</v>
      </c>
      <c r="D36" s="20">
        <v>800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138</v>
      </c>
      <c r="B37" s="19" t="s">
        <v>295</v>
      </c>
      <c r="C37" s="73">
        <f t="shared" ref="C37:C50" si="5">C36+1</f>
        <v>432</v>
      </c>
      <c r="D37" s="20">
        <v>104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138</v>
      </c>
      <c r="B38" s="72" t="s">
        <v>296</v>
      </c>
      <c r="C38" s="73">
        <f t="shared" si="5"/>
        <v>433</v>
      </c>
      <c r="D38" s="20">
        <v>288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99" t="s">
        <v>210</v>
      </c>
      <c r="B39" s="72" t="s">
        <v>297</v>
      </c>
      <c r="C39" s="73">
        <f t="shared" si="5"/>
        <v>434</v>
      </c>
      <c r="D39" s="20">
        <v>240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30" t="s">
        <v>298</v>
      </c>
      <c r="B40" s="19" t="s">
        <v>299</v>
      </c>
      <c r="C40" s="73">
        <f t="shared" si="5"/>
        <v>435</v>
      </c>
      <c r="D40" s="20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30" t="s">
        <v>300</v>
      </c>
      <c r="B41" s="30" t="s">
        <v>301</v>
      </c>
      <c r="C41" s="73">
        <f t="shared" si="5"/>
        <v>436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99"/>
      <c r="B42" s="30"/>
      <c r="C42" s="73">
        <f t="shared" si="5"/>
        <v>437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99"/>
      <c r="B43" s="30"/>
      <c r="C43" s="73">
        <f t="shared" si="5"/>
        <v>438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99"/>
      <c r="B44" s="30"/>
      <c r="C44" s="73">
        <f t="shared" si="5"/>
        <v>439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99"/>
      <c r="B45" s="30"/>
      <c r="C45" s="73">
        <f t="shared" si="5"/>
        <v>440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99"/>
      <c r="B46" s="30"/>
      <c r="C46" s="73">
        <f t="shared" si="5"/>
        <v>441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99"/>
      <c r="B47" s="30"/>
      <c r="C47" s="73">
        <f t="shared" si="5"/>
        <v>442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9"/>
      <c r="B48" s="30"/>
      <c r="C48" s="73">
        <f t="shared" si="5"/>
        <v>443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9"/>
      <c r="B49" s="19"/>
      <c r="C49" s="73">
        <f t="shared" si="5"/>
        <v>444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5"/>
        <v>445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>SUM(D35:D50)</f>
        <v>1932</v>
      </c>
      <c r="E51" s="76">
        <f t="shared" ref="E51:V51" si="6">SUM(E35:E50)</f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7">
        <f t="shared" si="6"/>
        <v>0</v>
      </c>
      <c r="O51" s="76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77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28983.96</v>
      </c>
      <c r="C52" s="82" t="s">
        <v>49</v>
      </c>
      <c r="D52" s="83">
        <f>D21+D34-D51</f>
        <v>844</v>
      </c>
      <c r="E52" s="83">
        <f t="shared" ref="E52:V52" si="7">E21+E34-E51</f>
        <v>11801</v>
      </c>
      <c r="F52" s="84">
        <f t="shared" si="7"/>
        <v>1302.3920000000001</v>
      </c>
      <c r="G52" s="84">
        <f t="shared" si="7"/>
        <v>0</v>
      </c>
      <c r="H52" s="84">
        <f t="shared" si="7"/>
        <v>44783.549999999916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40934.500000000015</v>
      </c>
      <c r="M52" s="85">
        <f t="shared" si="7"/>
        <v>101917</v>
      </c>
      <c r="N52" s="84">
        <f t="shared" si="7"/>
        <v>550</v>
      </c>
      <c r="O52" s="83">
        <f t="shared" si="7"/>
        <v>8920</v>
      </c>
      <c r="P52" s="84">
        <f t="shared" si="7"/>
        <v>5719.559999999823</v>
      </c>
      <c r="Q52" s="84">
        <f t="shared" si="7"/>
        <v>0</v>
      </c>
      <c r="R52" s="83">
        <f t="shared" si="7"/>
        <v>907</v>
      </c>
      <c r="S52" s="84">
        <f t="shared" si="7"/>
        <v>4.4300000000052364</v>
      </c>
      <c r="T52" s="84">
        <f t="shared" si="7"/>
        <v>0</v>
      </c>
      <c r="U52" s="84">
        <f t="shared" si="7"/>
        <v>380000</v>
      </c>
      <c r="V52" s="84">
        <f t="shared" si="7"/>
        <v>28738.360000000022</v>
      </c>
    </row>
  </sheetData>
  <mergeCells count="12">
    <mergeCell ref="U2:V2"/>
    <mergeCell ref="A21:B21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2026-04-28T06:21:29Z</dcterms:modified>
</cp:coreProperties>
</file>