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107EB8D-C3F7-4D6F-ABC4-A728C83373E2}" xr6:coauthVersionLast="47" xr6:coauthVersionMax="47" xr10:uidLastSave="{00000000-0000-0000-0000-000000000000}"/>
  <bookViews>
    <workbookView xWindow="-120" yWindow="-120" windowWidth="29040" windowHeight="15720" activeTab="2" xr2:uid="{4E92BCC9-7070-4C13-A35E-6F72E8496F74}"/>
  </bookViews>
  <sheets>
    <sheet name="3" sheetId="1" r:id="rId1"/>
    <sheet name="4" sheetId="2" r:id="rId2"/>
    <sheet name="5" sheetId="3" r:id="rId3"/>
  </sheets>
  <externalReferences>
    <externalReference r:id="rId4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55" i="3" l="1"/>
  <c r="U55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G56" i="3" s="1"/>
  <c r="F55" i="3"/>
  <c r="E55" i="3"/>
  <c r="D55" i="3"/>
  <c r="C33" i="3"/>
  <c r="C34" i="3" s="1"/>
  <c r="C35" i="3" s="1"/>
  <c r="C36" i="3" s="1"/>
  <c r="C37" i="3" s="1"/>
  <c r="C38" i="3" s="1"/>
  <c r="C39" i="3" s="1"/>
  <c r="C40" i="3" s="1"/>
  <c r="C41" i="3" s="1"/>
  <c r="C42" i="3" s="1"/>
  <c r="C43" i="3" s="1"/>
  <c r="C44" i="3" s="1"/>
  <c r="C45" i="3" s="1"/>
  <c r="C46" i="3" s="1"/>
  <c r="C47" i="3" s="1"/>
  <c r="C48" i="3" s="1"/>
  <c r="C49" i="3" s="1"/>
  <c r="C50" i="3" s="1"/>
  <c r="C51" i="3" s="1"/>
  <c r="C52" i="3" s="1"/>
  <c r="C53" i="3" s="1"/>
  <c r="C54" i="3" s="1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18" i="3"/>
  <c r="C19" i="3" s="1"/>
  <c r="C20" i="3" s="1"/>
  <c r="C21" i="3" s="1"/>
  <c r="C22" i="3" s="1"/>
  <c r="C23" i="3" s="1"/>
  <c r="C24" i="3" s="1"/>
  <c r="C25" i="3" s="1"/>
  <c r="C26" i="3" s="1"/>
  <c r="C27" i="3" s="1"/>
  <c r="C28" i="3" s="1"/>
  <c r="C29" i="3" s="1"/>
  <c r="C30" i="3" s="1"/>
  <c r="V16" i="3"/>
  <c r="V56" i="3" s="1"/>
  <c r="U16" i="3"/>
  <c r="U56" i="3" s="1"/>
  <c r="P16" i="3"/>
  <c r="P56" i="3" s="1"/>
  <c r="G16" i="3"/>
  <c r="F16" i="3"/>
  <c r="F56" i="3" s="1"/>
  <c r="E16" i="3"/>
  <c r="E56" i="3" s="1"/>
  <c r="C5" i="3"/>
  <c r="C6" i="3" s="1"/>
  <c r="C7" i="3" s="1"/>
  <c r="C8" i="3" s="1"/>
  <c r="C9" i="3" s="1"/>
  <c r="C10" i="3" s="1"/>
  <c r="C11" i="3" s="1"/>
  <c r="C12" i="3" s="1"/>
  <c r="C13" i="3" s="1"/>
  <c r="C14" i="3" s="1"/>
  <c r="C15" i="3" s="1"/>
  <c r="V4" i="3"/>
  <c r="U4" i="3"/>
  <c r="T4" i="3"/>
  <c r="T16" i="3" s="1"/>
  <c r="T56" i="3" s="1"/>
  <c r="S4" i="3"/>
  <c r="S16" i="3" s="1"/>
  <c r="S56" i="3" s="1"/>
  <c r="R4" i="3"/>
  <c r="R16" i="3" s="1"/>
  <c r="R56" i="3" s="1"/>
  <c r="Q4" i="3"/>
  <c r="Q16" i="3" s="1"/>
  <c r="Q56" i="3" s="1"/>
  <c r="P4" i="3"/>
  <c r="O4" i="3"/>
  <c r="O16" i="3" s="1"/>
  <c r="O56" i="3" s="1"/>
  <c r="N4" i="3"/>
  <c r="N16" i="3" s="1"/>
  <c r="N56" i="3" s="1"/>
  <c r="M4" i="3"/>
  <c r="M16" i="3" s="1"/>
  <c r="M56" i="3" s="1"/>
  <c r="L4" i="3"/>
  <c r="L16" i="3" s="1"/>
  <c r="L56" i="3" s="1"/>
  <c r="K4" i="3"/>
  <c r="K16" i="3" s="1"/>
  <c r="K56" i="3" s="1"/>
  <c r="J4" i="3"/>
  <c r="J16" i="3" s="1"/>
  <c r="J56" i="3" s="1"/>
  <c r="I4" i="3"/>
  <c r="I16" i="3" s="1"/>
  <c r="I56" i="3" s="1"/>
  <c r="H4" i="3"/>
  <c r="H16" i="3" s="1"/>
  <c r="H56" i="3" s="1"/>
  <c r="G4" i="3"/>
  <c r="F4" i="3"/>
  <c r="E4" i="3"/>
  <c r="D4" i="3"/>
  <c r="D16" i="3" s="1"/>
  <c r="D56" i="3" s="1"/>
  <c r="A2" i="3"/>
  <c r="B1" i="3"/>
  <c r="V54" i="2"/>
  <c r="U54" i="2"/>
  <c r="T54" i="2"/>
  <c r="S54" i="2"/>
  <c r="R54" i="2"/>
  <c r="Q54" i="2"/>
  <c r="P54" i="2"/>
  <c r="O54" i="2"/>
  <c r="N54" i="2"/>
  <c r="M54" i="2"/>
  <c r="L54" i="2"/>
  <c r="K54" i="2"/>
  <c r="J54" i="2"/>
  <c r="I54" i="2"/>
  <c r="H54" i="2"/>
  <c r="G54" i="2"/>
  <c r="F54" i="2"/>
  <c r="E54" i="2"/>
  <c r="D54" i="2"/>
  <c r="C35" i="2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C49" i="2" s="1"/>
  <c r="C50" i="2" s="1"/>
  <c r="C51" i="2" s="1"/>
  <c r="C52" i="2" s="1"/>
  <c r="C53" i="2" s="1"/>
  <c r="V33" i="2"/>
  <c r="U33" i="2"/>
  <c r="T33" i="2"/>
  <c r="S33" i="2"/>
  <c r="R33" i="2"/>
  <c r="Q33" i="2"/>
  <c r="P33" i="2"/>
  <c r="O33" i="2"/>
  <c r="N33" i="2"/>
  <c r="M33" i="2"/>
  <c r="L33" i="2"/>
  <c r="K33" i="2"/>
  <c r="J33" i="2"/>
  <c r="I33" i="2"/>
  <c r="H33" i="2"/>
  <c r="G33" i="2"/>
  <c r="F33" i="2"/>
  <c r="E33" i="2"/>
  <c r="D33" i="2"/>
  <c r="C21" i="2"/>
  <c r="C22" i="2" s="1"/>
  <c r="C24" i="2" s="1"/>
  <c r="C25" i="2" s="1"/>
  <c r="C26" i="2" s="1"/>
  <c r="C27" i="2" s="1"/>
  <c r="C28" i="2" s="1"/>
  <c r="C29" i="2" s="1"/>
  <c r="C30" i="2" s="1"/>
  <c r="C31" i="2" s="1"/>
  <c r="C32" i="2" s="1"/>
  <c r="O19" i="2"/>
  <c r="O55" i="2" s="1"/>
  <c r="C6" i="2"/>
  <c r="C7" i="2" s="1"/>
  <c r="C8" i="2" s="1"/>
  <c r="C9" i="2" s="1"/>
  <c r="C10" i="2" s="1"/>
  <c r="C11" i="2" s="1"/>
  <c r="C12" i="2" s="1"/>
  <c r="C13" i="2" s="1"/>
  <c r="C14" i="2" s="1"/>
  <c r="C15" i="2" s="1"/>
  <c r="C16" i="2" s="1"/>
  <c r="C17" i="2" s="1"/>
  <c r="C18" i="2" s="1"/>
  <c r="C5" i="2"/>
  <c r="V4" i="2"/>
  <c r="V19" i="2" s="1"/>
  <c r="V55" i="2" s="1"/>
  <c r="U4" i="2"/>
  <c r="U19" i="2" s="1"/>
  <c r="U55" i="2" s="1"/>
  <c r="T4" i="2"/>
  <c r="T19" i="2" s="1"/>
  <c r="T55" i="2" s="1"/>
  <c r="S4" i="2"/>
  <c r="S19" i="2" s="1"/>
  <c r="S55" i="2" s="1"/>
  <c r="R4" i="2"/>
  <c r="R19" i="2" s="1"/>
  <c r="R55" i="2" s="1"/>
  <c r="Q4" i="2"/>
  <c r="Q19" i="2" s="1"/>
  <c r="Q55" i="2" s="1"/>
  <c r="P4" i="2"/>
  <c r="P19" i="2" s="1"/>
  <c r="P55" i="2" s="1"/>
  <c r="O4" i="2"/>
  <c r="N4" i="2"/>
  <c r="N19" i="2" s="1"/>
  <c r="N55" i="2" s="1"/>
  <c r="M4" i="2"/>
  <c r="M19" i="2" s="1"/>
  <c r="M55" i="2" s="1"/>
  <c r="L4" i="2"/>
  <c r="L19" i="2" s="1"/>
  <c r="L55" i="2" s="1"/>
  <c r="K4" i="2"/>
  <c r="K19" i="2" s="1"/>
  <c r="K55" i="2" s="1"/>
  <c r="J4" i="2"/>
  <c r="J19" i="2" s="1"/>
  <c r="J55" i="2" s="1"/>
  <c r="I4" i="2"/>
  <c r="I19" i="2" s="1"/>
  <c r="I55" i="2" s="1"/>
  <c r="H4" i="2"/>
  <c r="H19" i="2" s="1"/>
  <c r="H55" i="2" s="1"/>
  <c r="G4" i="2"/>
  <c r="G19" i="2" s="1"/>
  <c r="G55" i="2" s="1"/>
  <c r="F4" i="2"/>
  <c r="F19" i="2" s="1"/>
  <c r="F55" i="2" s="1"/>
  <c r="E4" i="2"/>
  <c r="E19" i="2" s="1"/>
  <c r="E55" i="2" s="1"/>
  <c r="D4" i="2"/>
  <c r="D19" i="2" s="1"/>
  <c r="D55" i="2" s="1"/>
  <c r="A2" i="2"/>
  <c r="B1" i="2"/>
  <c r="V56" i="1"/>
  <c r="U56" i="1"/>
  <c r="T56" i="1"/>
  <c r="S56" i="1"/>
  <c r="R56" i="1"/>
  <c r="Q56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C32" i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18" i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N16" i="1"/>
  <c r="N57" i="1" s="1"/>
  <c r="C5" i="1"/>
  <c r="C6" i="1" s="1"/>
  <c r="C7" i="1" s="1"/>
  <c r="C8" i="1" s="1"/>
  <c r="C9" i="1" s="1"/>
  <c r="C10" i="1" s="1"/>
  <c r="C11" i="1" s="1"/>
  <c r="C12" i="1" s="1"/>
  <c r="C13" i="1" s="1"/>
  <c r="C14" i="1" s="1"/>
  <c r="C15" i="1" s="1"/>
  <c r="V4" i="1"/>
  <c r="V16" i="1" s="1"/>
  <c r="V57" i="1" s="1"/>
  <c r="U4" i="1"/>
  <c r="U16" i="1" s="1"/>
  <c r="U57" i="1" s="1"/>
  <c r="T4" i="1"/>
  <c r="T16" i="1" s="1"/>
  <c r="T57" i="1" s="1"/>
  <c r="S4" i="1"/>
  <c r="S16" i="1" s="1"/>
  <c r="S57" i="1" s="1"/>
  <c r="R4" i="1"/>
  <c r="R16" i="1" s="1"/>
  <c r="R57" i="1" s="1"/>
  <c r="Q4" i="1"/>
  <c r="Q16" i="1" s="1"/>
  <c r="Q57" i="1" s="1"/>
  <c r="P4" i="1"/>
  <c r="P16" i="1" s="1"/>
  <c r="P57" i="1" s="1"/>
  <c r="O4" i="1"/>
  <c r="O16" i="1" s="1"/>
  <c r="O57" i="1" s="1"/>
  <c r="N4" i="1"/>
  <c r="M4" i="1"/>
  <c r="M16" i="1" s="1"/>
  <c r="M57" i="1" s="1"/>
  <c r="L4" i="1"/>
  <c r="L16" i="1" s="1"/>
  <c r="L57" i="1" s="1"/>
  <c r="K4" i="1"/>
  <c r="K16" i="1" s="1"/>
  <c r="K57" i="1" s="1"/>
  <c r="J4" i="1"/>
  <c r="J16" i="1" s="1"/>
  <c r="J57" i="1" s="1"/>
  <c r="I4" i="1"/>
  <c r="I16" i="1" s="1"/>
  <c r="I57" i="1" s="1"/>
  <c r="H4" i="1"/>
  <c r="H16" i="1" s="1"/>
  <c r="H57" i="1" s="1"/>
  <c r="G4" i="1"/>
  <c r="G16" i="1" s="1"/>
  <c r="G57" i="1" s="1"/>
  <c r="F4" i="1"/>
  <c r="F16" i="1" s="1"/>
  <c r="F57" i="1" s="1"/>
  <c r="E4" i="1"/>
  <c r="E16" i="1" s="1"/>
  <c r="E57" i="1" s="1"/>
  <c r="D4" i="1"/>
  <c r="D16" i="1" s="1"/>
  <c r="D57" i="1" s="1"/>
  <c r="A2" i="1"/>
  <c r="B1" i="1"/>
  <c r="B56" i="3" l="1"/>
  <c r="B55" i="2"/>
  <c r="B57" i="1"/>
</calcChain>
</file>

<file path=xl/sharedStrings.xml><?xml version="1.0" encoding="utf-8"?>
<sst xmlns="http://schemas.openxmlformats.org/spreadsheetml/2006/main" count="251" uniqueCount="111">
  <si>
    <t>الموازنة العامة</t>
  </si>
  <si>
    <t>موازنة الكهرباء</t>
  </si>
  <si>
    <t>موازنة المياه</t>
  </si>
  <si>
    <t>موازنة التقاعد</t>
  </si>
  <si>
    <t>موازنة المعارف</t>
  </si>
  <si>
    <t>الصناديق النقدية</t>
  </si>
  <si>
    <t>الصناديق البنكية</t>
  </si>
  <si>
    <t>المستفيد</t>
  </si>
  <si>
    <t>البيان</t>
  </si>
  <si>
    <t>رقم السند</t>
  </si>
  <si>
    <t>النثريات</t>
  </si>
  <si>
    <t xml:space="preserve"> NIS</t>
  </si>
  <si>
    <t xml:space="preserve"> JDI</t>
  </si>
  <si>
    <t>USD</t>
  </si>
  <si>
    <t>الرئيسي NIS</t>
  </si>
  <si>
    <t>الرئيسي JDI</t>
  </si>
  <si>
    <t>الرئيسي USD</t>
  </si>
  <si>
    <t xml:space="preserve"> الرئيسيEUR</t>
  </si>
  <si>
    <t>النفايات</t>
  </si>
  <si>
    <t>بنك الاسكان</t>
  </si>
  <si>
    <t>مشروع البير</t>
  </si>
  <si>
    <t>جباية الكهرباء</t>
  </si>
  <si>
    <t>مشروع الكهرباء</t>
  </si>
  <si>
    <t>بال بي كهرباء</t>
  </si>
  <si>
    <t>جباية المياه</t>
  </si>
  <si>
    <t>مشروع المياه</t>
  </si>
  <si>
    <t>بال بي مياه</t>
  </si>
  <si>
    <t>التقاعد</t>
  </si>
  <si>
    <t>المعارف</t>
  </si>
  <si>
    <t>الايرادات</t>
  </si>
  <si>
    <t>رصيد اول المدة</t>
  </si>
  <si>
    <t>مراكز شحن الكهرباء الخارجية</t>
  </si>
  <si>
    <t>مبيعات كهرباء</t>
  </si>
  <si>
    <t>مراكز شحن المياه الخارجية</t>
  </si>
  <si>
    <t>مبيعات مياه</t>
  </si>
  <si>
    <t>احمد مشهور فايز مرشد</t>
  </si>
  <si>
    <t>اشتراك كهرباء</t>
  </si>
  <si>
    <t>مشتركي المياه</t>
  </si>
  <si>
    <t>اثمان كرتات عدادات مياه مسبقة الدفع</t>
  </si>
  <si>
    <t>حاتم محمد نمر ذياب</t>
  </si>
  <si>
    <t>استهلاك طاقة شمسية</t>
  </si>
  <si>
    <t xml:space="preserve">من حساب </t>
  </si>
  <si>
    <t>الى حساب</t>
  </si>
  <si>
    <t>بال بيه كهرباء</t>
  </si>
  <si>
    <t>بال بيه مياه</t>
  </si>
  <si>
    <t>البنك الرئيسي</t>
  </si>
  <si>
    <t>مشروع النفايات</t>
  </si>
  <si>
    <t>الصندوق الرئيسي</t>
  </si>
  <si>
    <t>المصروفات</t>
  </si>
  <si>
    <t>ساهر فياض احمد شيخ ابراهيم</t>
  </si>
  <si>
    <t>دفعة مقدمة من راتب شهر 5 / 20206</t>
  </si>
  <si>
    <t>شركة دواجن فلسطين</t>
  </si>
  <si>
    <t>مساهمة البلدية في تكية كفرراعي الخيرية</t>
  </si>
  <si>
    <t>شركة محامص مساد</t>
  </si>
  <si>
    <t>اثمان حلو عيدية الموظفين</t>
  </si>
  <si>
    <t>منصور علي سليمان السعدي</t>
  </si>
  <si>
    <t>راتب  رئيس البلدية شهر 4 / 2026</t>
  </si>
  <si>
    <t>مطلب محمد مطلب شرقية</t>
  </si>
  <si>
    <t>بدل جلسات البلدية شهر 4 /2026</t>
  </si>
  <si>
    <t>فراس طارق عبد الحليم خنفر</t>
  </si>
  <si>
    <t>محمد صبحي محمد صباح</t>
  </si>
  <si>
    <t>شركة سيلا لايب</t>
  </si>
  <si>
    <t>اثمان محول كهرباء وملحقاته - جدولة</t>
  </si>
  <si>
    <t>شركة براديس للمقاولات</t>
  </si>
  <si>
    <t>مشروع تعبيد الشارع الرئيسي - جدولة</t>
  </si>
  <si>
    <t>مجلس الخدمات المشترك</t>
  </si>
  <si>
    <t>تسديد ديون سلبقة - جدولة</t>
  </si>
  <si>
    <t>شركة سرطبة (ساتكو) للمقاولات</t>
  </si>
  <si>
    <t>مساهمة البلدية في تطوير خط طوباس</t>
  </si>
  <si>
    <t>بلدية علار</t>
  </si>
  <si>
    <t xml:space="preserve">تسديد ديون مياه سابقة </t>
  </si>
  <si>
    <t>دائرة مياه الضفة الغربية</t>
  </si>
  <si>
    <t>جدولة ديون مياه سابقة</t>
  </si>
  <si>
    <t>شركة الزهور لخدمات الطاقة الشمسية</t>
  </si>
  <si>
    <t>اثمان طاقة شمسية جدولة</t>
  </si>
  <si>
    <t>عبد الرحمن طارق وليد صبيح</t>
  </si>
  <si>
    <t>اعمال صيانة مدرسة ذكور كفرراعي الاساسية</t>
  </si>
  <si>
    <t>شركة فيوري تريد للمقاولات</t>
  </si>
  <si>
    <t>جدولة عدادات مياه وصناديق</t>
  </si>
  <si>
    <t>محلات الحسين لمواد البناء</t>
  </si>
  <si>
    <t>اثمان مواد ولوزم شبكة المياه</t>
  </si>
  <si>
    <t>الحالات الاجتماعية</t>
  </si>
  <si>
    <t>شحن كهرباء مجاني</t>
  </si>
  <si>
    <t>شحن مياه مجاني</t>
  </si>
  <si>
    <t>بلال صالح ظاهر جوابرة</t>
  </si>
  <si>
    <t>نهاد احمد محمد ملحم</t>
  </si>
  <si>
    <t>اجور اعمال حدادة ولحام دوار الحومة</t>
  </si>
  <si>
    <t>الارصدة النقدية الاجمالية شيقل</t>
  </si>
  <si>
    <t>الرصيد</t>
  </si>
  <si>
    <t>مهند خالد ابراهيم الشيخ ابراهيم</t>
  </si>
  <si>
    <t>اشتراك مياه</t>
  </si>
  <si>
    <t xml:space="preserve">غازي جميل ملحم </t>
  </si>
  <si>
    <t>ايجار صالة البلدية</t>
  </si>
  <si>
    <t>من حساب</t>
  </si>
  <si>
    <t>جباية الكهرباء + جباية المياه</t>
  </si>
  <si>
    <t>عز الدين فهمي راغب حجة</t>
  </si>
  <si>
    <t>اجور اعمال صيانة مولد كهرباء</t>
  </si>
  <si>
    <t>هاشم محمد محمود العلي</t>
  </si>
  <si>
    <t>وليد حسام حمزة يحيى</t>
  </si>
  <si>
    <t xml:space="preserve">مساهمة البلدية بثمن تذكرة الطيران - معرض الطاقة الشمسية </t>
  </si>
  <si>
    <t>عمولات بنكية</t>
  </si>
  <si>
    <t>الصندوق الرئيسي - شيقل</t>
  </si>
  <si>
    <t>الصندوق الرئيسي - دينار</t>
  </si>
  <si>
    <t>البنك دينار</t>
  </si>
  <si>
    <t>مساعدة الفقراء</t>
  </si>
  <si>
    <t>شركة محطة كفرراعي للمحروقات</t>
  </si>
  <si>
    <t>بدل تنقلات موظف البلدية احمد سامي ملحم</t>
  </si>
  <si>
    <t>محمد بسام محمد شيخ ابرهيم</t>
  </si>
  <si>
    <t>دفعة من راتب شهر 5 . 2026</t>
  </si>
  <si>
    <t>محلات الحاج فاروق للتجارة العامة</t>
  </si>
  <si>
    <t>فاتورة مشتريات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</si>
</sst>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 ;[Red]\-#,##0.00\ "/>
    <numFmt numFmtId="165" formatCode="#,##0_ ;[Red]\-#,##0\ "/>
    <numFmt numFmtId="166" formatCode="#,##0.000_ ;[Red]\-#,##0.000\ "/>
  </numFmts>
  <fonts count="4" x14ac:knownFonts="1">
    <font>
      <sz val="11"/>
      <color theme="1"/>
      <name val="Calibri"/>
      <family val="2"/>
      <charset val="178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C00000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4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2" borderId="7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165" fontId="1" fillId="2" borderId="15" xfId="0" applyNumberFormat="1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165" fontId="1" fillId="2" borderId="9" xfId="0" applyNumberFormat="1" applyFont="1" applyFill="1" applyBorder="1" applyAlignment="1">
      <alignment horizontal="center"/>
    </xf>
    <xf numFmtId="165" fontId="1" fillId="2" borderId="11" xfId="0" applyNumberFormat="1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165" fontId="2" fillId="3" borderId="9" xfId="0" applyNumberFormat="1" applyFont="1" applyFill="1" applyBorder="1" applyAlignment="1">
      <alignment horizontal="center"/>
    </xf>
    <xf numFmtId="164" fontId="2" fillId="3" borderId="9" xfId="0" applyNumberFormat="1" applyFont="1" applyFill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165" fontId="2" fillId="3" borderId="15" xfId="0" applyNumberFormat="1" applyFont="1" applyFill="1" applyBorder="1" applyAlignment="1">
      <alignment horizontal="center"/>
    </xf>
    <xf numFmtId="165" fontId="2" fillId="3" borderId="11" xfId="0" applyNumberFormat="1" applyFont="1" applyFill="1" applyBorder="1" applyAlignment="1">
      <alignment horizontal="center"/>
    </xf>
    <xf numFmtId="164" fontId="2" fillId="3" borderId="11" xfId="0" applyNumberFormat="1" applyFont="1" applyFill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165" fontId="2" fillId="3" borderId="16" xfId="0" applyNumberFormat="1" applyFont="1" applyFill="1" applyBorder="1" applyAlignment="1">
      <alignment horizontal="center"/>
    </xf>
    <xf numFmtId="165" fontId="2" fillId="3" borderId="17" xfId="0" applyNumberFormat="1" applyFont="1" applyFill="1" applyBorder="1" applyAlignment="1">
      <alignment horizontal="center"/>
    </xf>
    <xf numFmtId="164" fontId="2" fillId="3" borderId="17" xfId="0" applyNumberFormat="1" applyFont="1" applyFill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164" fontId="2" fillId="0" borderId="19" xfId="0" applyNumberFormat="1" applyFont="1" applyBorder="1" applyAlignment="1">
      <alignment horizontal="center"/>
    </xf>
    <xf numFmtId="165" fontId="2" fillId="3" borderId="20" xfId="0" applyNumberFormat="1" applyFont="1" applyFill="1" applyBorder="1" applyAlignment="1">
      <alignment horizontal="center"/>
    </xf>
    <xf numFmtId="164" fontId="2" fillId="0" borderId="21" xfId="0" applyNumberFormat="1" applyFont="1" applyBorder="1" applyAlignment="1">
      <alignment horizontal="center"/>
    </xf>
    <xf numFmtId="164" fontId="2" fillId="0" borderId="16" xfId="0" applyNumberFormat="1" applyFont="1" applyBorder="1" applyAlignment="1">
      <alignment horizontal="center"/>
    </xf>
    <xf numFmtId="165" fontId="1" fillId="2" borderId="22" xfId="0" applyNumberFormat="1" applyFont="1" applyFill="1" applyBorder="1" applyAlignment="1">
      <alignment horizontal="center"/>
    </xf>
    <xf numFmtId="165" fontId="1" fillId="2" borderId="23" xfId="0" applyNumberFormat="1" applyFont="1" applyFill="1" applyBorder="1" applyAlignment="1">
      <alignment horizontal="center"/>
    </xf>
    <xf numFmtId="164" fontId="1" fillId="2" borderId="23" xfId="0" applyNumberFormat="1" applyFont="1" applyFill="1" applyBorder="1" applyAlignment="1">
      <alignment horizontal="center"/>
    </xf>
    <xf numFmtId="164" fontId="1" fillId="2" borderId="24" xfId="0" applyNumberFormat="1" applyFont="1" applyFill="1" applyBorder="1" applyAlignment="1">
      <alignment horizontal="center"/>
    </xf>
    <xf numFmtId="164" fontId="1" fillId="2" borderId="25" xfId="0" applyNumberFormat="1" applyFont="1" applyFill="1" applyBorder="1" applyAlignment="1">
      <alignment horizontal="center"/>
    </xf>
    <xf numFmtId="164" fontId="1" fillId="2" borderId="26" xfId="0" applyNumberFormat="1" applyFont="1" applyFill="1" applyBorder="1" applyAlignment="1">
      <alignment horizontal="center"/>
    </xf>
    <xf numFmtId="164" fontId="1" fillId="2" borderId="27" xfId="0" applyNumberFormat="1" applyFont="1" applyFill="1" applyBorder="1" applyAlignment="1">
      <alignment horizontal="center"/>
    </xf>
    <xf numFmtId="164" fontId="1" fillId="2" borderId="22" xfId="0" applyNumberFormat="1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2" fillId="4" borderId="28" xfId="0" applyNumberFormat="1" applyFont="1" applyFill="1" applyBorder="1" applyAlignment="1">
      <alignment horizontal="center"/>
    </xf>
    <xf numFmtId="165" fontId="2" fillId="4" borderId="29" xfId="0" applyNumberFormat="1" applyFont="1" applyFill="1" applyBorder="1" applyAlignment="1">
      <alignment horizontal="center"/>
    </xf>
    <xf numFmtId="164" fontId="2" fillId="4" borderId="29" xfId="0" applyNumberFormat="1" applyFont="1" applyFill="1" applyBorder="1" applyAlignment="1">
      <alignment horizontal="center"/>
    </xf>
    <xf numFmtId="164" fontId="2" fillId="4" borderId="30" xfId="0" applyNumberFormat="1" applyFont="1" applyFill="1" applyBorder="1" applyAlignment="1">
      <alignment horizontal="center"/>
    </xf>
    <xf numFmtId="164" fontId="2" fillId="4" borderId="6" xfId="0" applyNumberFormat="1" applyFont="1" applyFill="1" applyBorder="1" applyAlignment="1">
      <alignment horizontal="center"/>
    </xf>
    <xf numFmtId="165" fontId="2" fillId="4" borderId="31" xfId="0" applyNumberFormat="1" applyFont="1" applyFill="1" applyBorder="1" applyAlignment="1">
      <alignment horizontal="center"/>
    </xf>
    <xf numFmtId="164" fontId="2" fillId="4" borderId="32" xfId="0" applyNumberFormat="1" applyFont="1" applyFill="1" applyBorder="1" applyAlignment="1">
      <alignment horizontal="center"/>
    </xf>
    <xf numFmtId="164" fontId="2" fillId="4" borderId="28" xfId="0" applyNumberFormat="1" applyFont="1" applyFill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1" fillId="4" borderId="33" xfId="0" applyFont="1" applyFill="1" applyBorder="1" applyAlignment="1">
      <alignment horizontal="center"/>
    </xf>
    <xf numFmtId="165" fontId="1" fillId="4" borderId="22" xfId="0" applyNumberFormat="1" applyFont="1" applyFill="1" applyBorder="1" applyAlignment="1">
      <alignment horizontal="center"/>
    </xf>
    <xf numFmtId="164" fontId="1" fillId="4" borderId="22" xfId="0" applyNumberFormat="1" applyFont="1" applyFill="1" applyBorder="1" applyAlignment="1">
      <alignment horizontal="center"/>
    </xf>
    <xf numFmtId="164" fontId="1" fillId="4" borderId="26" xfId="0" applyNumberFormat="1" applyFont="1" applyFill="1" applyBorder="1" applyAlignment="1">
      <alignment horizontal="center"/>
    </xf>
    <xf numFmtId="164" fontId="1" fillId="4" borderId="25" xfId="0" applyNumberFormat="1" applyFont="1" applyFill="1" applyBorder="1" applyAlignment="1">
      <alignment horizontal="center"/>
    </xf>
    <xf numFmtId="165" fontId="1" fillId="4" borderId="23" xfId="0" applyNumberFormat="1" applyFont="1" applyFill="1" applyBorder="1" applyAlignment="1">
      <alignment horizontal="center"/>
    </xf>
    <xf numFmtId="164" fontId="1" fillId="4" borderId="34" xfId="0" applyNumberFormat="1" applyFont="1" applyFill="1" applyBorder="1" applyAlignment="1">
      <alignment horizontal="center"/>
    </xf>
    <xf numFmtId="0" fontId="1" fillId="5" borderId="32" xfId="0" applyFont="1" applyFill="1" applyBorder="1" applyAlignment="1">
      <alignment horizontal="center"/>
    </xf>
    <xf numFmtId="165" fontId="2" fillId="5" borderId="28" xfId="0" applyNumberFormat="1" applyFont="1" applyFill="1" applyBorder="1" applyAlignment="1">
      <alignment horizontal="center"/>
    </xf>
    <xf numFmtId="165" fontId="2" fillId="5" borderId="29" xfId="0" applyNumberFormat="1" applyFont="1" applyFill="1" applyBorder="1" applyAlignment="1">
      <alignment horizontal="center"/>
    </xf>
    <xf numFmtId="164" fontId="2" fillId="5" borderId="29" xfId="0" applyNumberFormat="1" applyFont="1" applyFill="1" applyBorder="1" applyAlignment="1">
      <alignment horizontal="center"/>
    </xf>
    <xf numFmtId="164" fontId="2" fillId="5" borderId="30" xfId="0" applyNumberFormat="1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5" fontId="2" fillId="5" borderId="31" xfId="0" applyNumberFormat="1" applyFont="1" applyFill="1" applyBorder="1" applyAlignment="1">
      <alignment horizontal="center"/>
    </xf>
    <xf numFmtId="164" fontId="2" fillId="5" borderId="32" xfId="0" applyNumberFormat="1" applyFont="1" applyFill="1" applyBorder="1" applyAlignment="1">
      <alignment horizontal="center"/>
    </xf>
    <xf numFmtId="164" fontId="2" fillId="5" borderId="28" xfId="0" applyNumberFormat="1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165" fontId="1" fillId="5" borderId="9" xfId="0" applyNumberFormat="1" applyFont="1" applyFill="1" applyBorder="1" applyAlignment="1">
      <alignment horizontal="center"/>
    </xf>
    <xf numFmtId="164" fontId="1" fillId="5" borderId="9" xfId="0" applyNumberFormat="1" applyFont="1" applyFill="1" applyBorder="1" applyAlignment="1">
      <alignment horizontal="center"/>
    </xf>
    <xf numFmtId="164" fontId="1" fillId="5" borderId="13" xfId="0" applyNumberFormat="1" applyFont="1" applyFill="1" applyBorder="1" applyAlignment="1">
      <alignment horizontal="center"/>
    </xf>
    <xf numFmtId="164" fontId="1" fillId="5" borderId="11" xfId="0" applyNumberFormat="1" applyFont="1" applyFill="1" applyBorder="1" applyAlignment="1">
      <alignment horizontal="center"/>
    </xf>
    <xf numFmtId="165" fontId="1" fillId="5" borderId="15" xfId="0" applyNumberFormat="1" applyFont="1" applyFill="1" applyBorder="1" applyAlignment="1">
      <alignment horizontal="center"/>
    </xf>
    <xf numFmtId="164" fontId="1" fillId="5" borderId="14" xfId="0" applyNumberFormat="1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0" fontId="1" fillId="2" borderId="38" xfId="0" applyFont="1" applyFill="1" applyBorder="1" applyAlignment="1">
      <alignment horizontal="center"/>
    </xf>
    <xf numFmtId="165" fontId="1" fillId="2" borderId="39" xfId="0" applyNumberFormat="1" applyFont="1" applyFill="1" applyBorder="1" applyAlignment="1">
      <alignment horizontal="center"/>
    </xf>
    <xf numFmtId="164" fontId="1" fillId="2" borderId="39" xfId="0" applyNumberFormat="1" applyFont="1" applyFill="1" applyBorder="1" applyAlignment="1">
      <alignment horizontal="center"/>
    </xf>
    <xf numFmtId="164" fontId="1" fillId="2" borderId="40" xfId="0" applyNumberFormat="1" applyFont="1" applyFill="1" applyBorder="1" applyAlignment="1">
      <alignment horizontal="center"/>
    </xf>
    <xf numFmtId="164" fontId="1" fillId="2" borderId="41" xfId="0" applyNumberFormat="1" applyFont="1" applyFill="1" applyBorder="1" applyAlignment="1">
      <alignment horizontal="center"/>
    </xf>
    <xf numFmtId="165" fontId="1" fillId="2" borderId="36" xfId="0" applyNumberFormat="1" applyFont="1" applyFill="1" applyBorder="1" applyAlignment="1">
      <alignment horizontal="center"/>
    </xf>
    <xf numFmtId="165" fontId="0" fillId="0" borderId="0" xfId="0" applyNumberFormat="1"/>
    <xf numFmtId="164" fontId="0" fillId="0" borderId="0" xfId="0" applyNumberFormat="1"/>
    <xf numFmtId="164" fontId="1" fillId="2" borderId="1" xfId="0" applyNumberFormat="1" applyFont="1" applyFill="1" applyBorder="1" applyAlignment="1">
      <alignment horizontal="center"/>
    </xf>
    <xf numFmtId="164" fontId="1" fillId="2" borderId="44" xfId="0" applyNumberFormat="1" applyFont="1" applyFill="1" applyBorder="1" applyAlignment="1">
      <alignment horizontal="center"/>
    </xf>
    <xf numFmtId="164" fontId="1" fillId="2" borderId="15" xfId="0" applyNumberFormat="1" applyFont="1" applyFill="1" applyBorder="1" applyAlignment="1">
      <alignment horizontal="center"/>
    </xf>
    <xf numFmtId="164" fontId="2" fillId="0" borderId="44" xfId="0" applyNumberFormat="1" applyFont="1" applyBorder="1" applyAlignment="1">
      <alignment horizontal="center"/>
    </xf>
    <xf numFmtId="164" fontId="2" fillId="0" borderId="15" xfId="0" applyNumberFormat="1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164" fontId="2" fillId="0" borderId="45" xfId="0" applyNumberFormat="1" applyFont="1" applyBorder="1" applyAlignment="1">
      <alignment horizontal="center"/>
    </xf>
    <xf numFmtId="164" fontId="2" fillId="0" borderId="20" xfId="0" applyNumberFormat="1" applyFont="1" applyBorder="1" applyAlignment="1">
      <alignment horizontal="center"/>
    </xf>
    <xf numFmtId="164" fontId="2" fillId="4" borderId="46" xfId="0" applyNumberFormat="1" applyFont="1" applyFill="1" applyBorder="1" applyAlignment="1">
      <alignment horizontal="center"/>
    </xf>
    <xf numFmtId="164" fontId="2" fillId="4" borderId="31" xfId="0" applyNumberFormat="1" applyFont="1" applyFill="1" applyBorder="1" applyAlignment="1">
      <alignment horizontal="center"/>
    </xf>
    <xf numFmtId="0" fontId="2" fillId="0" borderId="11" xfId="0" applyFont="1" applyBorder="1"/>
    <xf numFmtId="0" fontId="2" fillId="0" borderId="9" xfId="0" applyFont="1" applyBorder="1"/>
    <xf numFmtId="0" fontId="3" fillId="0" borderId="20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164" fontId="1" fillId="4" borderId="27" xfId="0" applyNumberFormat="1" applyFont="1" applyFill="1" applyBorder="1" applyAlignment="1">
      <alignment horizontal="center"/>
    </xf>
    <xf numFmtId="164" fontId="2" fillId="5" borderId="46" xfId="0" applyNumberFormat="1" applyFont="1" applyFill="1" applyBorder="1" applyAlignment="1">
      <alignment horizontal="center"/>
    </xf>
    <xf numFmtId="164" fontId="2" fillId="5" borderId="31" xfId="0" applyNumberFormat="1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64" fontId="1" fillId="5" borderId="44" xfId="0" applyNumberFormat="1" applyFont="1" applyFill="1" applyBorder="1" applyAlignment="1">
      <alignment horizontal="center"/>
    </xf>
    <xf numFmtId="164" fontId="1" fillId="2" borderId="47" xfId="0" applyNumberFormat="1" applyFont="1" applyFill="1" applyBorder="1" applyAlignment="1">
      <alignment horizontal="center"/>
    </xf>
    <xf numFmtId="166" fontId="2" fillId="0" borderId="12" xfId="0" applyNumberFormat="1" applyFont="1" applyBorder="1" applyAlignment="1">
      <alignment horizontal="center"/>
    </xf>
    <xf numFmtId="166" fontId="2" fillId="0" borderId="11" xfId="0" applyNumberFormat="1" applyFont="1" applyBorder="1" applyAlignment="1">
      <alignment horizontal="center"/>
    </xf>
    <xf numFmtId="164" fontId="2" fillId="0" borderId="48" xfId="0" applyNumberFormat="1" applyFont="1" applyBorder="1" applyAlignment="1">
      <alignment horizontal="center"/>
    </xf>
    <xf numFmtId="164" fontId="1" fillId="2" borderId="34" xfId="0" applyNumberFormat="1" applyFont="1" applyFill="1" applyBorder="1" applyAlignment="1">
      <alignment horizontal="center"/>
    </xf>
    <xf numFmtId="164" fontId="2" fillId="4" borderId="11" xfId="0" applyNumberFormat="1" applyFont="1" applyFill="1" applyBorder="1" applyAlignment="1">
      <alignment horizontal="center"/>
    </xf>
    <xf numFmtId="164" fontId="2" fillId="4" borderId="5" xfId="0" applyNumberFormat="1" applyFont="1" applyFill="1" applyBorder="1" applyAlignment="1">
      <alignment horizontal="center"/>
    </xf>
    <xf numFmtId="164" fontId="1" fillId="4" borderId="11" xfId="0" applyNumberFormat="1" applyFont="1" applyFill="1" applyBorder="1" applyAlignment="1">
      <alignment horizontal="center"/>
    </xf>
    <xf numFmtId="164" fontId="2" fillId="5" borderId="11" xfId="0" applyNumberFormat="1" applyFont="1" applyFill="1" applyBorder="1" applyAlignment="1">
      <alignment horizontal="center"/>
    </xf>
    <xf numFmtId="164" fontId="2" fillId="5" borderId="5" xfId="0" applyNumberFormat="1" applyFont="1" applyFill="1" applyBorder="1" applyAlignment="1">
      <alignment horizontal="center"/>
    </xf>
    <xf numFmtId="164" fontId="1" fillId="2" borderId="15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center"/>
    </xf>
    <xf numFmtId="0" fontId="1" fillId="5" borderId="35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0" fontId="1" fillId="2" borderId="4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5.2026.xlsx" TargetMode="External"/><Relationship Id="rId1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5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جباية"/>
      <sheetName val="الجرد"/>
      <sheetName val="الارصدة "/>
    </sheetNames>
    <sheetDataSet>
      <sheetData sheetId="0">
        <row r="1">
          <cell r="B1">
            <v>5</v>
          </cell>
        </row>
        <row r="2">
          <cell r="A2">
            <v>2025</v>
          </cell>
        </row>
      </sheetData>
      <sheetData sheetId="1">
        <row r="51">
          <cell r="D51">
            <v>0</v>
          </cell>
          <cell r="E51">
            <v>32186</v>
          </cell>
          <cell r="F51">
            <v>735.39200000000005</v>
          </cell>
          <cell r="G51">
            <v>0</v>
          </cell>
          <cell r="H51">
            <v>51568.449999999924</v>
          </cell>
          <cell r="I51">
            <v>40320.614999999998</v>
          </cell>
          <cell r="J51">
            <v>453.22999999999729</v>
          </cell>
          <cell r="K51">
            <v>1</v>
          </cell>
          <cell r="L51">
            <v>-1545.4999999999854</v>
          </cell>
          <cell r="M51">
            <v>101917</v>
          </cell>
          <cell r="N51">
            <v>550</v>
          </cell>
          <cell r="O51">
            <v>0</v>
          </cell>
          <cell r="P51">
            <v>5719.559999999823</v>
          </cell>
          <cell r="Q51">
            <v>24477.759999999998</v>
          </cell>
          <cell r="R51">
            <v>0</v>
          </cell>
          <cell r="S51">
            <v>4.430000000005748</v>
          </cell>
          <cell r="T51">
            <v>8749.9500000000007</v>
          </cell>
          <cell r="U51">
            <v>380000</v>
          </cell>
          <cell r="V51">
            <v>28738.360000000022</v>
          </cell>
        </row>
      </sheetData>
      <sheetData sheetId="2">
        <row r="57">
          <cell r="D57">
            <v>-4470</v>
          </cell>
          <cell r="E57">
            <v>4981</v>
          </cell>
          <cell r="F57">
            <v>735.39200000000005</v>
          </cell>
          <cell r="G57">
            <v>0</v>
          </cell>
          <cell r="H57">
            <v>35916.449999999924</v>
          </cell>
          <cell r="I57">
            <v>40320.614999999998</v>
          </cell>
          <cell r="J57">
            <v>453.22999999999729</v>
          </cell>
          <cell r="K57">
            <v>1</v>
          </cell>
          <cell r="L57">
            <v>1454.5000000000146</v>
          </cell>
          <cell r="M57">
            <v>101917</v>
          </cell>
          <cell r="N57">
            <v>550</v>
          </cell>
          <cell r="O57">
            <v>6629</v>
          </cell>
          <cell r="P57">
            <v>-4902.6800000001822</v>
          </cell>
          <cell r="Q57">
            <v>0</v>
          </cell>
          <cell r="R57">
            <v>2040</v>
          </cell>
          <cell r="S57">
            <v>-77073.62</v>
          </cell>
          <cell r="T57">
            <v>0</v>
          </cell>
          <cell r="U57">
            <v>380000</v>
          </cell>
          <cell r="V57">
            <v>22738.360000000022</v>
          </cell>
        </row>
      </sheetData>
      <sheetData sheetId="3">
        <row r="56">
          <cell r="D56">
            <v>2830</v>
          </cell>
          <cell r="E56">
            <v>13020</v>
          </cell>
          <cell r="F56">
            <v>735.39200000000005</v>
          </cell>
          <cell r="G56">
            <v>0</v>
          </cell>
          <cell r="H56">
            <v>36880.129999999925</v>
          </cell>
          <cell r="I56">
            <v>40320.614999999998</v>
          </cell>
          <cell r="J56">
            <v>453.22999999999729</v>
          </cell>
          <cell r="K56">
            <v>1</v>
          </cell>
          <cell r="L56">
            <v>1454.5000000000146</v>
          </cell>
          <cell r="M56">
            <v>101917</v>
          </cell>
          <cell r="N56">
            <v>550</v>
          </cell>
          <cell r="O56">
            <v>4073</v>
          </cell>
          <cell r="P56">
            <v>-4904.2200000001822</v>
          </cell>
          <cell r="Q56">
            <v>0</v>
          </cell>
          <cell r="R56">
            <v>1975</v>
          </cell>
          <cell r="S56">
            <v>-77073.62</v>
          </cell>
          <cell r="T56">
            <v>0</v>
          </cell>
          <cell r="U56">
            <v>380000</v>
          </cell>
          <cell r="V56">
            <v>22738.360000000022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958D0-4806-4A30-9146-15E708375AC7}">
  <dimension ref="A1:V57"/>
  <sheetViews>
    <sheetView rightToLeft="1" workbookViewId="0">
      <selection activeCell="G32" sqref="G32"/>
    </sheetView>
  </sheetViews>
  <sheetFormatPr defaultRowHeight="15" x14ac:dyDescent="0.25"/>
  <cols>
    <col min="1" max="1" width="26.28515625" customWidth="1"/>
    <col min="2" max="2" width="33.28515625" bestFit="1" customWidth="1"/>
    <col min="3" max="3" width="6.7109375" customWidth="1"/>
    <col min="4" max="5" width="9" style="95"/>
    <col min="6" max="7" width="9" style="96"/>
    <col min="8" max="8" width="9.85546875" style="96" bestFit="1" customWidth="1"/>
    <col min="9" max="11" width="9" style="96"/>
    <col min="12" max="12" width="9.42578125" style="96" bestFit="1" customWidth="1"/>
    <col min="13" max="14" width="9.42578125" style="96" customWidth="1"/>
    <col min="15" max="15" width="9.5703125" style="95" bestFit="1" customWidth="1"/>
    <col min="16" max="17" width="9.85546875" style="96" bestFit="1" customWidth="1"/>
    <col min="18" max="18" width="9.5703125" style="95" bestFit="1" customWidth="1"/>
    <col min="19" max="19" width="9.85546875" style="96" bestFit="1" customWidth="1"/>
    <col min="20" max="20" width="9" style="96"/>
    <col min="21" max="21" width="9.42578125" style="96" bestFit="1" customWidth="1"/>
    <col min="22" max="22" width="9" style="96"/>
  </cols>
  <sheetData>
    <row r="1" spans="1:22" x14ac:dyDescent="0.25">
      <c r="A1" s="1">
        <v>3</v>
      </c>
      <c r="B1" s="2">
        <f>'[1]1'!B1</f>
        <v>5</v>
      </c>
      <c r="C1" s="3"/>
      <c r="D1" s="146" t="s">
        <v>0</v>
      </c>
      <c r="E1" s="147"/>
      <c r="F1" s="147"/>
      <c r="G1" s="147"/>
      <c r="H1" s="147"/>
      <c r="I1" s="147"/>
      <c r="J1" s="147"/>
      <c r="K1" s="147"/>
      <c r="L1" s="147"/>
      <c r="M1" s="147"/>
      <c r="N1" s="148"/>
      <c r="O1" s="138" t="s">
        <v>1</v>
      </c>
      <c r="P1" s="149"/>
      <c r="Q1" s="150"/>
      <c r="R1" s="138" t="s">
        <v>2</v>
      </c>
      <c r="S1" s="149"/>
      <c r="T1" s="150"/>
      <c r="U1" s="4" t="s">
        <v>3</v>
      </c>
      <c r="V1" s="5" t="s">
        <v>4</v>
      </c>
    </row>
    <row r="2" spans="1:22" x14ac:dyDescent="0.25">
      <c r="A2" s="129">
        <f>'[1]1'!A2:B2</f>
        <v>2025</v>
      </c>
      <c r="B2" s="130"/>
      <c r="C2" s="6"/>
      <c r="D2" s="130" t="s">
        <v>5</v>
      </c>
      <c r="E2" s="151"/>
      <c r="F2" s="151"/>
      <c r="G2" s="151"/>
      <c r="H2" s="142" t="s">
        <v>6</v>
      </c>
      <c r="I2" s="143"/>
      <c r="J2" s="143"/>
      <c r="K2" s="143"/>
      <c r="L2" s="143"/>
      <c r="M2" s="143"/>
      <c r="N2" s="144"/>
      <c r="O2" s="11" t="s">
        <v>5</v>
      </c>
      <c r="P2" s="151" t="s">
        <v>6</v>
      </c>
      <c r="Q2" s="145"/>
      <c r="R2" s="11" t="s">
        <v>5</v>
      </c>
      <c r="S2" s="151" t="s">
        <v>6</v>
      </c>
      <c r="T2" s="145"/>
      <c r="U2" s="130" t="s">
        <v>5</v>
      </c>
      <c r="V2" s="145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10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404</v>
      </c>
      <c r="D4" s="13">
        <f>'[1]2'!D51</f>
        <v>0</v>
      </c>
      <c r="E4" s="13">
        <f>'[1]2'!E51</f>
        <v>32186</v>
      </c>
      <c r="F4" s="17">
        <f>'[1]2'!F51</f>
        <v>735.39200000000005</v>
      </c>
      <c r="G4" s="17">
        <f>'[1]2'!G51</f>
        <v>0</v>
      </c>
      <c r="H4" s="17">
        <f>'[1]2'!H51</f>
        <v>51568.449999999924</v>
      </c>
      <c r="I4" s="17">
        <f>'[1]2'!I51</f>
        <v>40320.614999999998</v>
      </c>
      <c r="J4" s="17">
        <f>'[1]2'!J51</f>
        <v>453.22999999999729</v>
      </c>
      <c r="K4" s="17">
        <f>'[1]2'!K51</f>
        <v>1</v>
      </c>
      <c r="L4" s="9">
        <f>'[1]2'!L51</f>
        <v>-1545.4999999999854</v>
      </c>
      <c r="M4" s="15">
        <f>'[1]2'!M51</f>
        <v>101917</v>
      </c>
      <c r="N4" s="10">
        <f>'[1]2'!N51</f>
        <v>550</v>
      </c>
      <c r="O4" s="11">
        <f>'[1]2'!O51</f>
        <v>0</v>
      </c>
      <c r="P4" s="17">
        <f>'[1]2'!P51</f>
        <v>5719.559999999823</v>
      </c>
      <c r="Q4" s="10">
        <f>'[1]2'!Q51</f>
        <v>24477.759999999998</v>
      </c>
      <c r="R4" s="11">
        <f>'[1]2'!R51</f>
        <v>0</v>
      </c>
      <c r="S4" s="17">
        <f>'[1]2'!S51</f>
        <v>4.430000000005748</v>
      </c>
      <c r="T4" s="10">
        <f>'[1]2'!T51</f>
        <v>8749.9500000000007</v>
      </c>
      <c r="U4" s="17">
        <f>'[1]2'!U51</f>
        <v>380000</v>
      </c>
      <c r="V4" s="17">
        <f>'[1]2'!V51</f>
        <v>28738.360000000022</v>
      </c>
    </row>
    <row r="5" spans="1:22" x14ac:dyDescent="0.25">
      <c r="A5" s="18" t="s">
        <v>31</v>
      </c>
      <c r="B5" s="19" t="s">
        <v>32</v>
      </c>
      <c r="C5" s="6">
        <f>C4+1</f>
        <v>405</v>
      </c>
      <c r="D5" s="20"/>
      <c r="E5" s="20"/>
      <c r="F5" s="21"/>
      <c r="G5" s="21"/>
      <c r="H5" s="22"/>
      <c r="I5" s="22"/>
      <c r="J5" s="22"/>
      <c r="K5" s="22"/>
      <c r="L5" s="23"/>
      <c r="M5" s="24"/>
      <c r="N5" s="25"/>
      <c r="O5" s="26"/>
      <c r="P5" s="22"/>
      <c r="Q5" s="25">
        <v>19900</v>
      </c>
      <c r="R5" s="26"/>
      <c r="S5" s="22"/>
      <c r="T5" s="25"/>
      <c r="U5" s="22"/>
      <c r="V5" s="23"/>
    </row>
    <row r="6" spans="1:22" x14ac:dyDescent="0.25">
      <c r="A6" s="18" t="s">
        <v>33</v>
      </c>
      <c r="B6" s="19" t="s">
        <v>34</v>
      </c>
      <c r="C6" s="6">
        <f t="shared" ref="C6:C15" si="0">C5+1</f>
        <v>406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5"/>
      <c r="O6" s="26"/>
      <c r="P6" s="24"/>
      <c r="Q6" s="30"/>
      <c r="R6" s="26"/>
      <c r="S6" s="24"/>
      <c r="T6" s="30">
        <v>6299</v>
      </c>
      <c r="U6" s="22"/>
      <c r="V6" s="30"/>
    </row>
    <row r="7" spans="1:22" x14ac:dyDescent="0.25">
      <c r="A7" s="18" t="s">
        <v>35</v>
      </c>
      <c r="B7" s="19" t="s">
        <v>36</v>
      </c>
      <c r="C7" s="6">
        <f t="shared" si="0"/>
        <v>407</v>
      </c>
      <c r="D7" s="20"/>
      <c r="E7" s="27">
        <v>1295</v>
      </c>
      <c r="F7" s="28"/>
      <c r="G7" s="28"/>
      <c r="H7" s="24"/>
      <c r="I7" s="24"/>
      <c r="J7" s="24"/>
      <c r="K7" s="24"/>
      <c r="L7" s="29"/>
      <c r="M7" s="24"/>
      <c r="N7" s="25"/>
      <c r="O7" s="26"/>
      <c r="P7" s="24"/>
      <c r="Q7" s="30"/>
      <c r="R7" s="26"/>
      <c r="S7" s="24"/>
      <c r="T7" s="30"/>
      <c r="U7" s="22"/>
      <c r="V7" s="30"/>
    </row>
    <row r="8" spans="1:22" x14ac:dyDescent="0.25">
      <c r="A8" s="18" t="s">
        <v>37</v>
      </c>
      <c r="B8" s="19" t="s">
        <v>38</v>
      </c>
      <c r="C8" s="6">
        <f t="shared" si="0"/>
        <v>408</v>
      </c>
      <c r="D8" s="20"/>
      <c r="E8" s="27">
        <v>120</v>
      </c>
      <c r="F8" s="28"/>
      <c r="G8" s="28"/>
      <c r="H8" s="24"/>
      <c r="I8" s="24"/>
      <c r="J8" s="24"/>
      <c r="K8" s="24"/>
      <c r="L8" s="29"/>
      <c r="M8" s="24"/>
      <c r="N8" s="25"/>
      <c r="O8" s="26"/>
      <c r="P8" s="24"/>
      <c r="Q8" s="30"/>
      <c r="R8" s="26"/>
      <c r="S8" s="24"/>
      <c r="T8" s="30"/>
      <c r="U8" s="22"/>
      <c r="V8" s="30"/>
    </row>
    <row r="9" spans="1:22" x14ac:dyDescent="0.25">
      <c r="A9" s="18"/>
      <c r="B9" s="19" t="s">
        <v>32</v>
      </c>
      <c r="C9" s="6">
        <f t="shared" si="0"/>
        <v>409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5"/>
      <c r="O9" s="26">
        <v>8324</v>
      </c>
      <c r="P9" s="24"/>
      <c r="Q9" s="30"/>
      <c r="R9" s="26"/>
      <c r="S9" s="24"/>
      <c r="T9" s="30"/>
      <c r="U9" s="22"/>
      <c r="V9" s="30"/>
    </row>
    <row r="10" spans="1:22" x14ac:dyDescent="0.25">
      <c r="A10" s="18"/>
      <c r="B10" s="19" t="s">
        <v>34</v>
      </c>
      <c r="C10" s="6">
        <f t="shared" si="0"/>
        <v>410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5"/>
      <c r="O10" s="26"/>
      <c r="P10" s="24"/>
      <c r="Q10" s="30"/>
      <c r="R10" s="26">
        <v>2440</v>
      </c>
      <c r="S10" s="24"/>
      <c r="T10" s="30"/>
      <c r="U10" s="22"/>
      <c r="V10" s="30"/>
    </row>
    <row r="11" spans="1:22" x14ac:dyDescent="0.25">
      <c r="A11" s="18" t="s">
        <v>39</v>
      </c>
      <c r="B11" s="31" t="s">
        <v>40</v>
      </c>
      <c r="C11" s="6">
        <f t="shared" si="0"/>
        <v>411</v>
      </c>
      <c r="D11" s="20"/>
      <c r="E11" s="27"/>
      <c r="F11" s="28"/>
      <c r="G11" s="28"/>
      <c r="H11" s="24">
        <v>2000</v>
      </c>
      <c r="I11" s="24"/>
      <c r="J11" s="24"/>
      <c r="K11" s="24"/>
      <c r="L11" s="29"/>
      <c r="M11" s="24"/>
      <c r="N11" s="25"/>
      <c r="O11" s="26"/>
      <c r="P11" s="24"/>
      <c r="Q11" s="30"/>
      <c r="R11" s="26"/>
      <c r="S11" s="24"/>
      <c r="T11" s="30"/>
      <c r="U11" s="22"/>
      <c r="V11" s="30"/>
    </row>
    <row r="12" spans="1:22" x14ac:dyDescent="0.25">
      <c r="A12" s="18" t="s">
        <v>39</v>
      </c>
      <c r="B12" s="31" t="s">
        <v>40</v>
      </c>
      <c r="C12" s="6">
        <f t="shared" si="0"/>
        <v>412</v>
      </c>
      <c r="D12" s="20"/>
      <c r="E12" s="27"/>
      <c r="F12" s="28"/>
      <c r="G12" s="28"/>
      <c r="H12" s="24">
        <v>2500</v>
      </c>
      <c r="I12" s="24"/>
      <c r="J12" s="24"/>
      <c r="K12" s="24"/>
      <c r="L12" s="29"/>
      <c r="M12" s="24"/>
      <c r="N12" s="25"/>
      <c r="O12" s="26"/>
      <c r="P12" s="24"/>
      <c r="Q12" s="30"/>
      <c r="R12" s="26"/>
      <c r="S12" s="24"/>
      <c r="T12" s="30"/>
      <c r="U12" s="22"/>
      <c r="V12" s="30"/>
    </row>
    <row r="13" spans="1:22" x14ac:dyDescent="0.25">
      <c r="A13" s="18"/>
      <c r="B13" s="31"/>
      <c r="C13" s="6">
        <f t="shared" si="0"/>
        <v>413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5"/>
      <c r="O13" s="26"/>
      <c r="P13" s="24"/>
      <c r="Q13" s="30"/>
      <c r="R13" s="26"/>
      <c r="S13" s="24"/>
      <c r="T13" s="30"/>
      <c r="U13" s="22"/>
      <c r="V13" s="30"/>
    </row>
    <row r="14" spans="1:22" x14ac:dyDescent="0.25">
      <c r="A14" s="18"/>
      <c r="B14" s="19" t="s">
        <v>32</v>
      </c>
      <c r="C14" s="6">
        <f t="shared" si="0"/>
        <v>414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5"/>
      <c r="O14" s="26"/>
      <c r="P14" s="24"/>
      <c r="Q14" s="30"/>
      <c r="R14" s="26"/>
      <c r="S14" s="24"/>
      <c r="T14" s="30"/>
      <c r="U14" s="22"/>
      <c r="V14" s="30"/>
    </row>
    <row r="15" spans="1:22" ht="15.75" thickBot="1" x14ac:dyDescent="0.3">
      <c r="A15" s="18"/>
      <c r="B15" s="19" t="s">
        <v>34</v>
      </c>
      <c r="C15" s="6">
        <f t="shared" si="0"/>
        <v>415</v>
      </c>
      <c r="D15" s="32"/>
      <c r="E15" s="33"/>
      <c r="F15" s="34"/>
      <c r="G15" s="34"/>
      <c r="H15" s="35"/>
      <c r="I15" s="35"/>
      <c r="J15" s="35"/>
      <c r="K15" s="35"/>
      <c r="L15" s="36"/>
      <c r="M15" s="35"/>
      <c r="N15" s="37"/>
      <c r="O15" s="38"/>
      <c r="P15" s="35"/>
      <c r="Q15" s="39"/>
      <c r="R15" s="38"/>
      <c r="S15" s="35"/>
      <c r="T15" s="39"/>
      <c r="U15" s="40"/>
      <c r="V15" s="39"/>
    </row>
    <row r="16" spans="1:22" ht="15.75" thickBot="1" x14ac:dyDescent="0.3">
      <c r="A16" s="129"/>
      <c r="B16" s="130"/>
      <c r="C16" s="6"/>
      <c r="D16" s="41">
        <f t="shared" ref="D16:V16" si="1">SUM(D4:D15)</f>
        <v>0</v>
      </c>
      <c r="E16" s="42">
        <f t="shared" si="1"/>
        <v>33601</v>
      </c>
      <c r="F16" s="43">
        <f t="shared" si="1"/>
        <v>735.39200000000005</v>
      </c>
      <c r="G16" s="43">
        <f t="shared" si="1"/>
        <v>0</v>
      </c>
      <c r="H16" s="43">
        <f t="shared" si="1"/>
        <v>56068.449999999924</v>
      </c>
      <c r="I16" s="43">
        <f t="shared" si="1"/>
        <v>40320.614999999998</v>
      </c>
      <c r="J16" s="43">
        <f t="shared" si="1"/>
        <v>453.22999999999729</v>
      </c>
      <c r="K16" s="43">
        <f t="shared" si="1"/>
        <v>1</v>
      </c>
      <c r="L16" s="44">
        <f t="shared" si="1"/>
        <v>-1545.4999999999854</v>
      </c>
      <c r="M16" s="45">
        <f>SUM(M4:M15)</f>
        <v>101917</v>
      </c>
      <c r="N16" s="46">
        <f t="shared" si="1"/>
        <v>550</v>
      </c>
      <c r="O16" s="42">
        <f t="shared" si="1"/>
        <v>8324</v>
      </c>
      <c r="P16" s="43">
        <f t="shared" si="1"/>
        <v>5719.559999999823</v>
      </c>
      <c r="Q16" s="47">
        <f t="shared" si="1"/>
        <v>44377.759999999995</v>
      </c>
      <c r="R16" s="42">
        <f t="shared" si="1"/>
        <v>2440</v>
      </c>
      <c r="S16" s="43">
        <f t="shared" si="1"/>
        <v>4.430000000005748</v>
      </c>
      <c r="T16" s="47">
        <f t="shared" si="1"/>
        <v>15048.95</v>
      </c>
      <c r="U16" s="48">
        <f t="shared" si="1"/>
        <v>380000</v>
      </c>
      <c r="V16" s="43">
        <f t="shared" si="1"/>
        <v>28738.360000000022</v>
      </c>
    </row>
    <row r="17" spans="1:22" x14ac:dyDescent="0.25">
      <c r="A17" s="49" t="s">
        <v>41</v>
      </c>
      <c r="B17" s="49" t="s">
        <v>42</v>
      </c>
      <c r="C17" s="50">
        <v>204</v>
      </c>
      <c r="D17" s="51"/>
      <c r="E17" s="52"/>
      <c r="F17" s="53"/>
      <c r="G17" s="53"/>
      <c r="H17" s="53"/>
      <c r="I17" s="53"/>
      <c r="J17" s="53"/>
      <c r="K17" s="53"/>
      <c r="L17" s="54"/>
      <c r="M17" s="53"/>
      <c r="N17" s="55"/>
      <c r="O17" s="56"/>
      <c r="P17" s="53"/>
      <c r="Q17" s="57"/>
      <c r="R17" s="56"/>
      <c r="S17" s="53"/>
      <c r="T17" s="57"/>
      <c r="U17" s="58"/>
      <c r="V17" s="57"/>
    </row>
    <row r="18" spans="1:22" x14ac:dyDescent="0.25">
      <c r="A18" s="18" t="s">
        <v>43</v>
      </c>
      <c r="B18" s="19" t="s">
        <v>22</v>
      </c>
      <c r="C18" s="50">
        <f>C17+1</f>
        <v>205</v>
      </c>
      <c r="D18" s="20"/>
      <c r="E18" s="27"/>
      <c r="F18" s="28"/>
      <c r="G18" s="28"/>
      <c r="H18" s="24"/>
      <c r="I18" s="24"/>
      <c r="J18" s="24"/>
      <c r="K18" s="24"/>
      <c r="L18" s="29"/>
      <c r="M18" s="24"/>
      <c r="N18" s="25"/>
      <c r="O18" s="26"/>
      <c r="P18" s="24">
        <v>24477.759999999998</v>
      </c>
      <c r="Q18" s="30">
        <v>-24477.759999999998</v>
      </c>
      <c r="R18" s="26"/>
      <c r="S18" s="24"/>
      <c r="T18" s="30"/>
      <c r="U18" s="22"/>
      <c r="V18" s="30"/>
    </row>
    <row r="19" spans="1:22" x14ac:dyDescent="0.25">
      <c r="A19" s="18" t="s">
        <v>44</v>
      </c>
      <c r="B19" s="19" t="s">
        <v>25</v>
      </c>
      <c r="C19" s="50">
        <f t="shared" ref="C19:C29" si="2">C18+1</f>
        <v>206</v>
      </c>
      <c r="D19" s="20"/>
      <c r="E19" s="27"/>
      <c r="F19" s="28"/>
      <c r="G19" s="28"/>
      <c r="H19" s="24"/>
      <c r="I19" s="24"/>
      <c r="J19" s="24"/>
      <c r="K19" s="24"/>
      <c r="L19" s="29"/>
      <c r="M19" s="24"/>
      <c r="N19" s="25"/>
      <c r="O19" s="26"/>
      <c r="P19" s="24"/>
      <c r="Q19" s="30"/>
      <c r="R19" s="26"/>
      <c r="S19" s="24">
        <v>8749.9500000000007</v>
      </c>
      <c r="T19" s="30">
        <v>-8749.9500000000007</v>
      </c>
      <c r="U19" s="22"/>
      <c r="V19" s="30"/>
    </row>
    <row r="20" spans="1:22" x14ac:dyDescent="0.25">
      <c r="A20" s="18" t="s">
        <v>43</v>
      </c>
      <c r="B20" s="19" t="s">
        <v>22</v>
      </c>
      <c r="C20" s="50">
        <f t="shared" si="2"/>
        <v>207</v>
      </c>
      <c r="D20" s="20"/>
      <c r="E20" s="27"/>
      <c r="F20" s="28"/>
      <c r="G20" s="28"/>
      <c r="H20" s="24"/>
      <c r="I20" s="24"/>
      <c r="J20" s="24"/>
      <c r="K20" s="24"/>
      <c r="L20" s="29"/>
      <c r="M20" s="24"/>
      <c r="N20" s="25"/>
      <c r="O20" s="26"/>
      <c r="P20" s="24">
        <v>19900</v>
      </c>
      <c r="Q20" s="30">
        <v>-19900</v>
      </c>
      <c r="R20" s="26"/>
      <c r="S20" s="24"/>
      <c r="T20" s="30"/>
      <c r="U20" s="22"/>
      <c r="V20" s="30"/>
    </row>
    <row r="21" spans="1:22" x14ac:dyDescent="0.25">
      <c r="A21" s="18" t="s">
        <v>44</v>
      </c>
      <c r="B21" s="19" t="s">
        <v>25</v>
      </c>
      <c r="C21" s="50">
        <f t="shared" si="2"/>
        <v>208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5"/>
      <c r="O21" s="26"/>
      <c r="P21" s="24"/>
      <c r="Q21" s="30"/>
      <c r="R21" s="26"/>
      <c r="S21" s="24">
        <v>6299</v>
      </c>
      <c r="T21" s="30">
        <v>-6299</v>
      </c>
      <c r="U21" s="22"/>
      <c r="V21" s="30"/>
    </row>
    <row r="22" spans="1:22" x14ac:dyDescent="0.25">
      <c r="A22" s="18" t="s">
        <v>45</v>
      </c>
      <c r="B22" s="19" t="s">
        <v>46</v>
      </c>
      <c r="C22" s="50">
        <f t="shared" si="2"/>
        <v>209</v>
      </c>
      <c r="D22" s="20"/>
      <c r="E22" s="27"/>
      <c r="F22" s="28"/>
      <c r="G22" s="28"/>
      <c r="H22" s="24">
        <v>-6000</v>
      </c>
      <c r="I22" s="24"/>
      <c r="J22" s="24"/>
      <c r="K22" s="24"/>
      <c r="L22" s="29">
        <v>6000</v>
      </c>
      <c r="M22" s="24"/>
      <c r="N22" s="25"/>
      <c r="O22" s="26"/>
      <c r="P22" s="24"/>
      <c r="Q22" s="30"/>
      <c r="R22" s="26"/>
      <c r="S22" s="24"/>
      <c r="T22" s="30"/>
      <c r="U22" s="22"/>
      <c r="V22" s="30"/>
    </row>
    <row r="23" spans="1:22" x14ac:dyDescent="0.25">
      <c r="A23" s="18" t="s">
        <v>47</v>
      </c>
      <c r="B23" s="19" t="s">
        <v>45</v>
      </c>
      <c r="C23" s="50">
        <f t="shared" si="2"/>
        <v>210</v>
      </c>
      <c r="D23" s="20"/>
      <c r="E23" s="27">
        <v>-28620</v>
      </c>
      <c r="F23" s="28"/>
      <c r="G23" s="28"/>
      <c r="H23" s="24">
        <v>28620</v>
      </c>
      <c r="I23" s="24"/>
      <c r="J23" s="24"/>
      <c r="K23" s="24"/>
      <c r="L23" s="29"/>
      <c r="M23" s="24"/>
      <c r="N23" s="25"/>
      <c r="O23" s="26"/>
      <c r="P23" s="24"/>
      <c r="Q23" s="30"/>
      <c r="R23" s="26"/>
      <c r="S23" s="24"/>
      <c r="T23" s="30"/>
      <c r="U23" s="22"/>
      <c r="V23" s="30"/>
    </row>
    <row r="24" spans="1:22" x14ac:dyDescent="0.25">
      <c r="A24" s="18"/>
      <c r="B24" s="19"/>
      <c r="C24" s="50">
        <f t="shared" si="2"/>
        <v>211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5"/>
      <c r="O24" s="26"/>
      <c r="P24" s="24"/>
      <c r="Q24" s="30"/>
      <c r="R24" s="26"/>
      <c r="S24" s="24"/>
      <c r="T24" s="30"/>
      <c r="U24" s="22"/>
      <c r="V24" s="30"/>
    </row>
    <row r="25" spans="1:22" x14ac:dyDescent="0.25">
      <c r="A25" s="18"/>
      <c r="B25" s="19"/>
      <c r="C25" s="50">
        <f t="shared" si="2"/>
        <v>212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5"/>
      <c r="O25" s="26"/>
      <c r="P25" s="24"/>
      <c r="Q25" s="30"/>
      <c r="R25" s="26"/>
      <c r="S25" s="24"/>
      <c r="T25" s="30"/>
      <c r="U25" s="22"/>
      <c r="V25" s="30"/>
    </row>
    <row r="26" spans="1:22" x14ac:dyDescent="0.25">
      <c r="A26" s="18" t="s">
        <v>43</v>
      </c>
      <c r="B26" s="19" t="s">
        <v>22</v>
      </c>
      <c r="C26" s="50">
        <f t="shared" si="2"/>
        <v>213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5"/>
      <c r="O26" s="26"/>
      <c r="P26" s="24"/>
      <c r="Q26" s="30"/>
      <c r="R26" s="26"/>
      <c r="S26" s="24"/>
      <c r="T26" s="30"/>
      <c r="U26" s="22"/>
      <c r="V26" s="30"/>
    </row>
    <row r="27" spans="1:22" x14ac:dyDescent="0.25">
      <c r="A27" s="18" t="s">
        <v>44</v>
      </c>
      <c r="B27" s="19" t="s">
        <v>25</v>
      </c>
      <c r="C27" s="50">
        <f t="shared" si="2"/>
        <v>214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5"/>
      <c r="O27" s="26"/>
      <c r="P27" s="24"/>
      <c r="Q27" s="30"/>
      <c r="R27" s="26"/>
      <c r="S27" s="24"/>
      <c r="T27" s="30"/>
      <c r="U27" s="22"/>
      <c r="V27" s="30"/>
    </row>
    <row r="28" spans="1:22" x14ac:dyDescent="0.25">
      <c r="A28" s="18"/>
      <c r="B28" s="19"/>
      <c r="C28" s="50">
        <f t="shared" si="2"/>
        <v>215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5"/>
      <c r="O28" s="26"/>
      <c r="P28" s="24"/>
      <c r="Q28" s="30"/>
      <c r="R28" s="26"/>
      <c r="S28" s="24"/>
      <c r="T28" s="30"/>
      <c r="U28" s="22"/>
      <c r="V28" s="30"/>
    </row>
    <row r="29" spans="1:22" ht="15.75" thickBot="1" x14ac:dyDescent="0.3">
      <c r="A29" s="59"/>
      <c r="B29" s="60"/>
      <c r="C29" s="50">
        <f t="shared" si="2"/>
        <v>216</v>
      </c>
      <c r="D29" s="32"/>
      <c r="E29" s="33"/>
      <c r="F29" s="34"/>
      <c r="G29" s="34"/>
      <c r="H29" s="35"/>
      <c r="I29" s="35"/>
      <c r="J29" s="35"/>
      <c r="K29" s="35"/>
      <c r="L29" s="36"/>
      <c r="M29" s="35"/>
      <c r="N29" s="37"/>
      <c r="O29" s="38"/>
      <c r="P29" s="35"/>
      <c r="Q29" s="39"/>
      <c r="R29" s="38"/>
      <c r="S29" s="35"/>
      <c r="T29" s="39"/>
      <c r="U29" s="40"/>
      <c r="V29" s="39"/>
    </row>
    <row r="30" spans="1:22" ht="15.75" thickBot="1" x14ac:dyDescent="0.3">
      <c r="A30" s="131"/>
      <c r="B30" s="132"/>
      <c r="C30" s="61"/>
      <c r="D30" s="62">
        <f>SUM(D17:D29)</f>
        <v>0</v>
      </c>
      <c r="E30" s="62">
        <f t="shared" ref="E30:V30" si="3">SUM(E17:E29)</f>
        <v>-28620</v>
      </c>
      <c r="F30" s="63">
        <f t="shared" si="3"/>
        <v>0</v>
      </c>
      <c r="G30" s="63">
        <f t="shared" si="3"/>
        <v>0</v>
      </c>
      <c r="H30" s="63">
        <f t="shared" si="3"/>
        <v>22620</v>
      </c>
      <c r="I30" s="63">
        <f t="shared" si="3"/>
        <v>0</v>
      </c>
      <c r="J30" s="63">
        <f t="shared" si="3"/>
        <v>0</v>
      </c>
      <c r="K30" s="63">
        <f t="shared" si="3"/>
        <v>0</v>
      </c>
      <c r="L30" s="64">
        <f t="shared" si="3"/>
        <v>6000</v>
      </c>
      <c r="M30" s="65">
        <f>SUM(M18:M29)</f>
        <v>0</v>
      </c>
      <c r="N30" s="64">
        <f t="shared" si="3"/>
        <v>0</v>
      </c>
      <c r="O30" s="66">
        <f t="shared" si="3"/>
        <v>0</v>
      </c>
      <c r="P30" s="63">
        <f t="shared" si="3"/>
        <v>44377.759999999995</v>
      </c>
      <c r="Q30" s="67">
        <f t="shared" si="3"/>
        <v>-44377.759999999995</v>
      </c>
      <c r="R30" s="66">
        <f t="shared" si="3"/>
        <v>0</v>
      </c>
      <c r="S30" s="63">
        <f t="shared" si="3"/>
        <v>15048.95</v>
      </c>
      <c r="T30" s="67">
        <f t="shared" si="3"/>
        <v>-15048.95</v>
      </c>
      <c r="U30" s="63">
        <f t="shared" si="3"/>
        <v>0</v>
      </c>
      <c r="V30" s="63">
        <f t="shared" si="3"/>
        <v>0</v>
      </c>
    </row>
    <row r="31" spans="1:22" x14ac:dyDescent="0.25">
      <c r="A31" s="133" t="s">
        <v>48</v>
      </c>
      <c r="B31" s="134"/>
      <c r="C31" s="68">
        <v>446</v>
      </c>
      <c r="D31" s="69"/>
      <c r="E31" s="70"/>
      <c r="F31" s="71"/>
      <c r="G31" s="71"/>
      <c r="H31" s="71"/>
      <c r="I31" s="71"/>
      <c r="J31" s="71"/>
      <c r="K31" s="71"/>
      <c r="L31" s="72"/>
      <c r="M31" s="71"/>
      <c r="N31" s="73"/>
      <c r="O31" s="74"/>
      <c r="P31" s="71"/>
      <c r="Q31" s="75"/>
      <c r="R31" s="74"/>
      <c r="S31" s="71"/>
      <c r="T31" s="75"/>
      <c r="U31" s="76"/>
      <c r="V31" s="75"/>
    </row>
    <row r="32" spans="1:22" x14ac:dyDescent="0.25">
      <c r="A32" s="18" t="s">
        <v>49</v>
      </c>
      <c r="B32" s="77" t="s">
        <v>50</v>
      </c>
      <c r="C32" s="78">
        <f>C31+1</f>
        <v>447</v>
      </c>
      <c r="D32" s="20">
        <v>900</v>
      </c>
      <c r="E32" s="27"/>
      <c r="F32" s="28"/>
      <c r="G32" s="28"/>
      <c r="H32" s="24"/>
      <c r="I32" s="24"/>
      <c r="J32" s="24"/>
      <c r="K32" s="24"/>
      <c r="L32" s="29"/>
      <c r="M32" s="24"/>
      <c r="N32" s="25"/>
      <c r="O32" s="26"/>
      <c r="P32" s="24"/>
      <c r="Q32" s="30"/>
      <c r="R32" s="26"/>
      <c r="S32" s="24"/>
      <c r="T32" s="30"/>
      <c r="U32" s="22"/>
      <c r="V32" s="30"/>
    </row>
    <row r="33" spans="1:22" x14ac:dyDescent="0.25">
      <c r="A33" s="18" t="s">
        <v>51</v>
      </c>
      <c r="B33" s="77" t="s">
        <v>52</v>
      </c>
      <c r="C33" s="78">
        <f t="shared" ref="C33:C55" si="4">C32+1</f>
        <v>448</v>
      </c>
      <c r="D33" s="20"/>
      <c r="E33" s="27"/>
      <c r="F33" s="28"/>
      <c r="G33" s="28"/>
      <c r="H33" s="24">
        <v>1519</v>
      </c>
      <c r="I33" s="24"/>
      <c r="J33" s="24"/>
      <c r="K33" s="24"/>
      <c r="L33" s="29"/>
      <c r="M33" s="24"/>
      <c r="N33" s="25"/>
      <c r="O33" s="26"/>
      <c r="P33" s="24"/>
      <c r="Q33" s="30"/>
      <c r="R33" s="26"/>
      <c r="S33" s="24"/>
      <c r="T33" s="30"/>
      <c r="U33" s="22"/>
      <c r="V33" s="30"/>
    </row>
    <row r="34" spans="1:22" x14ac:dyDescent="0.25">
      <c r="A34" s="18" t="s">
        <v>53</v>
      </c>
      <c r="B34" s="77" t="s">
        <v>54</v>
      </c>
      <c r="C34" s="78">
        <f t="shared" si="4"/>
        <v>449</v>
      </c>
      <c r="D34" s="20"/>
      <c r="E34" s="27"/>
      <c r="F34" s="28"/>
      <c r="G34" s="28"/>
      <c r="H34" s="24">
        <v>1595</v>
      </c>
      <c r="I34" s="24"/>
      <c r="J34" s="24"/>
      <c r="K34" s="24"/>
      <c r="L34" s="29"/>
      <c r="M34" s="24"/>
      <c r="N34" s="25"/>
      <c r="O34" s="26"/>
      <c r="P34" s="24"/>
      <c r="Q34" s="30"/>
      <c r="R34" s="26"/>
      <c r="S34" s="24"/>
      <c r="T34" s="30"/>
      <c r="U34" s="22"/>
      <c r="V34" s="30"/>
    </row>
    <row r="35" spans="1:22" x14ac:dyDescent="0.25">
      <c r="A35" s="18" t="s">
        <v>55</v>
      </c>
      <c r="B35" s="77" t="s">
        <v>56</v>
      </c>
      <c r="C35" s="78">
        <f t="shared" si="4"/>
        <v>450</v>
      </c>
      <c r="D35" s="20"/>
      <c r="E35" s="27"/>
      <c r="F35" s="28"/>
      <c r="G35" s="28"/>
      <c r="H35" s="24">
        <v>6325</v>
      </c>
      <c r="I35" s="24"/>
      <c r="J35" s="24"/>
      <c r="K35" s="24"/>
      <c r="L35" s="29"/>
      <c r="M35" s="24"/>
      <c r="N35" s="25"/>
      <c r="O35" s="26"/>
      <c r="P35" s="24"/>
      <c r="Q35" s="30"/>
      <c r="R35" s="26"/>
      <c r="S35" s="24"/>
      <c r="T35" s="30"/>
      <c r="U35" s="22"/>
      <c r="V35" s="30"/>
    </row>
    <row r="36" spans="1:22" x14ac:dyDescent="0.25">
      <c r="A36" s="18" t="s">
        <v>57</v>
      </c>
      <c r="B36" s="77" t="s">
        <v>58</v>
      </c>
      <c r="C36" s="78">
        <f t="shared" si="4"/>
        <v>451</v>
      </c>
      <c r="D36" s="20">
        <v>740</v>
      </c>
      <c r="E36" s="27"/>
      <c r="F36" s="28"/>
      <c r="G36" s="28"/>
      <c r="H36" s="24"/>
      <c r="I36" s="24"/>
      <c r="J36" s="24"/>
      <c r="K36" s="24"/>
      <c r="L36" s="29"/>
      <c r="M36" s="24"/>
      <c r="N36" s="25"/>
      <c r="O36" s="26"/>
      <c r="P36" s="24"/>
      <c r="Q36" s="30"/>
      <c r="R36" s="26"/>
      <c r="S36" s="24"/>
      <c r="T36" s="30"/>
      <c r="U36" s="22"/>
      <c r="V36" s="30"/>
    </row>
    <row r="37" spans="1:22" x14ac:dyDescent="0.25">
      <c r="A37" s="18" t="s">
        <v>59</v>
      </c>
      <c r="B37" s="77"/>
      <c r="C37" s="78">
        <f t="shared" si="4"/>
        <v>452</v>
      </c>
      <c r="D37" s="20">
        <v>740</v>
      </c>
      <c r="E37" s="27"/>
      <c r="F37" s="28"/>
      <c r="G37" s="28"/>
      <c r="H37" s="24"/>
      <c r="I37" s="24"/>
      <c r="J37" s="24"/>
      <c r="K37" s="24"/>
      <c r="L37" s="29"/>
      <c r="M37" s="24"/>
      <c r="N37" s="25"/>
      <c r="O37" s="26"/>
      <c r="P37" s="24"/>
      <c r="Q37" s="30"/>
      <c r="R37" s="26"/>
      <c r="S37" s="24"/>
      <c r="T37" s="30"/>
      <c r="U37" s="22"/>
      <c r="V37" s="30"/>
    </row>
    <row r="38" spans="1:22" x14ac:dyDescent="0.25">
      <c r="A38" s="18" t="s">
        <v>60</v>
      </c>
      <c r="B38" s="77"/>
      <c r="C38" s="78">
        <f t="shared" si="4"/>
        <v>453</v>
      </c>
      <c r="D38" s="20">
        <v>740</v>
      </c>
      <c r="E38" s="27"/>
      <c r="F38" s="28"/>
      <c r="G38" s="28"/>
      <c r="H38" s="24"/>
      <c r="I38" s="24"/>
      <c r="J38" s="24"/>
      <c r="K38" s="24"/>
      <c r="L38" s="29"/>
      <c r="M38" s="24"/>
      <c r="N38" s="25"/>
      <c r="O38" s="26"/>
      <c r="P38" s="24"/>
      <c r="Q38" s="30"/>
      <c r="R38" s="26"/>
      <c r="S38" s="24"/>
      <c r="T38" s="30"/>
      <c r="U38" s="22"/>
      <c r="V38" s="30"/>
    </row>
    <row r="39" spans="1:22" x14ac:dyDescent="0.25">
      <c r="A39" s="18" t="s">
        <v>61</v>
      </c>
      <c r="B39" s="77" t="s">
        <v>62</v>
      </c>
      <c r="C39" s="78">
        <f t="shared" si="4"/>
        <v>454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5"/>
      <c r="O39" s="26"/>
      <c r="P39" s="24">
        <v>20000</v>
      </c>
      <c r="Q39" s="30"/>
      <c r="R39" s="26"/>
      <c r="S39" s="24"/>
      <c r="T39" s="30"/>
      <c r="U39" s="22"/>
      <c r="V39" s="30"/>
    </row>
    <row r="40" spans="1:22" x14ac:dyDescent="0.25">
      <c r="A40" s="18" t="s">
        <v>63</v>
      </c>
      <c r="B40" s="77" t="s">
        <v>64</v>
      </c>
      <c r="C40" s="78">
        <f t="shared" si="4"/>
        <v>455</v>
      </c>
      <c r="D40" s="20"/>
      <c r="E40" s="27"/>
      <c r="F40" s="28"/>
      <c r="G40" s="28"/>
      <c r="H40" s="24">
        <v>33333</v>
      </c>
      <c r="I40" s="24"/>
      <c r="J40" s="24"/>
      <c r="K40" s="24"/>
      <c r="L40" s="29"/>
      <c r="M40" s="24"/>
      <c r="N40" s="25"/>
      <c r="O40" s="26"/>
      <c r="P40" s="24"/>
      <c r="Q40" s="30"/>
      <c r="R40" s="26"/>
      <c r="S40" s="24"/>
      <c r="T40" s="30"/>
      <c r="U40" s="22"/>
      <c r="V40" s="30"/>
    </row>
    <row r="41" spans="1:22" x14ac:dyDescent="0.25">
      <c r="A41" s="18" t="s">
        <v>65</v>
      </c>
      <c r="B41" s="77" t="s">
        <v>66</v>
      </c>
      <c r="C41" s="78">
        <f t="shared" si="4"/>
        <v>456</v>
      </c>
      <c r="D41" s="20"/>
      <c r="E41" s="27"/>
      <c r="F41" s="28"/>
      <c r="G41" s="28"/>
      <c r="H41" s="24"/>
      <c r="I41" s="24"/>
      <c r="J41" s="24"/>
      <c r="K41" s="24"/>
      <c r="L41" s="29">
        <v>3000</v>
      </c>
      <c r="M41" s="24"/>
      <c r="N41" s="25"/>
      <c r="O41" s="26"/>
      <c r="P41" s="24"/>
      <c r="Q41" s="30"/>
      <c r="R41" s="26"/>
      <c r="S41" s="24"/>
      <c r="T41" s="30"/>
      <c r="U41" s="22"/>
      <c r="V41" s="30"/>
    </row>
    <row r="42" spans="1:22" x14ac:dyDescent="0.25">
      <c r="A42" s="18" t="s">
        <v>67</v>
      </c>
      <c r="B42" s="77" t="s">
        <v>68</v>
      </c>
      <c r="C42" s="78">
        <f t="shared" si="4"/>
        <v>457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5"/>
      <c r="O42" s="26"/>
      <c r="P42" s="24">
        <v>5000</v>
      </c>
      <c r="Q42" s="30"/>
      <c r="R42" s="26"/>
      <c r="S42" s="24"/>
      <c r="T42" s="30"/>
      <c r="U42" s="22"/>
      <c r="V42" s="30"/>
    </row>
    <row r="43" spans="1:22" x14ac:dyDescent="0.25">
      <c r="A43" s="18" t="s">
        <v>69</v>
      </c>
      <c r="B43" s="77" t="s">
        <v>70</v>
      </c>
      <c r="C43" s="78">
        <f t="shared" si="4"/>
        <v>458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5"/>
      <c r="O43" s="26"/>
      <c r="P43" s="24"/>
      <c r="Q43" s="30"/>
      <c r="R43" s="26"/>
      <c r="S43" s="24">
        <v>50000</v>
      </c>
      <c r="T43" s="30"/>
      <c r="U43" s="22"/>
      <c r="V43" s="30"/>
    </row>
    <row r="44" spans="1:22" x14ac:dyDescent="0.25">
      <c r="A44" s="18" t="s">
        <v>71</v>
      </c>
      <c r="B44" s="77" t="s">
        <v>72</v>
      </c>
      <c r="C44" s="78">
        <f t="shared" si="4"/>
        <v>459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5"/>
      <c r="O44" s="26"/>
      <c r="P44" s="24"/>
      <c r="Q44" s="30"/>
      <c r="R44" s="26"/>
      <c r="S44" s="24">
        <v>15000</v>
      </c>
      <c r="T44" s="30"/>
      <c r="U44" s="22"/>
      <c r="V44" s="30"/>
    </row>
    <row r="45" spans="1:22" x14ac:dyDescent="0.25">
      <c r="A45" s="18" t="s">
        <v>73</v>
      </c>
      <c r="B45" s="77" t="s">
        <v>74</v>
      </c>
      <c r="C45" s="78">
        <f t="shared" si="4"/>
        <v>460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5"/>
      <c r="O45" s="26"/>
      <c r="P45" s="24">
        <v>30000</v>
      </c>
      <c r="Q45" s="30"/>
      <c r="R45" s="26"/>
      <c r="S45" s="24"/>
      <c r="T45" s="30"/>
      <c r="U45" s="22"/>
      <c r="V45" s="30"/>
    </row>
    <row r="46" spans="1:22" x14ac:dyDescent="0.25">
      <c r="A46" s="18" t="s">
        <v>75</v>
      </c>
      <c r="B46" s="77" t="s">
        <v>76</v>
      </c>
      <c r="C46" s="78">
        <f t="shared" si="4"/>
        <v>461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5"/>
      <c r="O46" s="26"/>
      <c r="P46" s="24"/>
      <c r="Q46" s="30"/>
      <c r="R46" s="26"/>
      <c r="S46" s="24"/>
      <c r="T46" s="30"/>
      <c r="U46" s="22"/>
      <c r="V46" s="30">
        <v>6000</v>
      </c>
    </row>
    <row r="47" spans="1:22" x14ac:dyDescent="0.25">
      <c r="A47" s="18" t="s">
        <v>77</v>
      </c>
      <c r="B47" s="77" t="s">
        <v>78</v>
      </c>
      <c r="C47" s="78">
        <f t="shared" si="4"/>
        <v>462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5"/>
      <c r="O47" s="26"/>
      <c r="P47" s="24"/>
      <c r="Q47" s="30"/>
      <c r="R47" s="26"/>
      <c r="S47" s="24">
        <v>11000</v>
      </c>
      <c r="T47" s="30"/>
      <c r="U47" s="22"/>
      <c r="V47" s="30"/>
    </row>
    <row r="48" spans="1:22" x14ac:dyDescent="0.25">
      <c r="A48" s="18" t="s">
        <v>79</v>
      </c>
      <c r="B48" s="77" t="s">
        <v>80</v>
      </c>
      <c r="C48" s="78">
        <f t="shared" si="4"/>
        <v>463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5"/>
      <c r="O48" s="26"/>
      <c r="P48" s="24"/>
      <c r="Q48" s="30"/>
      <c r="R48" s="26"/>
      <c r="S48" s="24">
        <v>16127</v>
      </c>
      <c r="T48" s="30"/>
      <c r="U48" s="22"/>
      <c r="V48" s="30"/>
    </row>
    <row r="49" spans="1:22" x14ac:dyDescent="0.25">
      <c r="A49" s="18" t="s">
        <v>81</v>
      </c>
      <c r="B49" s="77" t="s">
        <v>82</v>
      </c>
      <c r="C49" s="78">
        <f t="shared" si="4"/>
        <v>464</v>
      </c>
      <c r="D49" s="20"/>
      <c r="E49" s="27"/>
      <c r="F49" s="28"/>
      <c r="G49" s="28"/>
      <c r="H49" s="24"/>
      <c r="I49" s="24"/>
      <c r="J49" s="24"/>
      <c r="K49" s="24"/>
      <c r="L49" s="29"/>
      <c r="M49" s="24"/>
      <c r="N49" s="25"/>
      <c r="O49" s="26">
        <v>1695</v>
      </c>
      <c r="P49" s="24"/>
      <c r="Q49" s="30"/>
      <c r="R49" s="26"/>
      <c r="S49" s="24"/>
      <c r="T49" s="30"/>
      <c r="U49" s="22"/>
      <c r="V49" s="30"/>
    </row>
    <row r="50" spans="1:22" x14ac:dyDescent="0.25">
      <c r="A50" s="18" t="s">
        <v>81</v>
      </c>
      <c r="B50" s="77" t="s">
        <v>83</v>
      </c>
      <c r="C50" s="78">
        <f t="shared" si="4"/>
        <v>465</v>
      </c>
      <c r="D50" s="20"/>
      <c r="E50" s="27"/>
      <c r="F50" s="28"/>
      <c r="G50" s="28"/>
      <c r="H50" s="24"/>
      <c r="I50" s="24"/>
      <c r="J50" s="24"/>
      <c r="K50" s="24"/>
      <c r="L50" s="29"/>
      <c r="M50" s="24"/>
      <c r="N50" s="25"/>
      <c r="O50" s="26"/>
      <c r="P50" s="24"/>
      <c r="Q50" s="30"/>
      <c r="R50" s="26">
        <v>400</v>
      </c>
      <c r="S50" s="24"/>
      <c r="T50" s="30"/>
      <c r="U50" s="22"/>
      <c r="V50" s="30"/>
    </row>
    <row r="51" spans="1:22" x14ac:dyDescent="0.25">
      <c r="A51" s="18" t="s">
        <v>84</v>
      </c>
      <c r="B51" s="77" t="s">
        <v>50</v>
      </c>
      <c r="C51" s="78">
        <f t="shared" si="4"/>
        <v>466</v>
      </c>
      <c r="D51" s="20">
        <v>900</v>
      </c>
      <c r="E51" s="27"/>
      <c r="F51" s="28"/>
      <c r="G51" s="28"/>
      <c r="H51" s="24"/>
      <c r="I51" s="24"/>
      <c r="J51" s="24"/>
      <c r="K51" s="24"/>
      <c r="L51" s="29"/>
      <c r="M51" s="24"/>
      <c r="N51" s="25"/>
      <c r="O51" s="26"/>
      <c r="P51" s="24"/>
      <c r="Q51" s="30"/>
      <c r="R51" s="26"/>
      <c r="S51" s="24"/>
      <c r="T51" s="30"/>
      <c r="U51" s="22"/>
      <c r="V51" s="30"/>
    </row>
    <row r="52" spans="1:22" x14ac:dyDescent="0.25">
      <c r="A52" s="18" t="s">
        <v>85</v>
      </c>
      <c r="B52" s="77" t="s">
        <v>86</v>
      </c>
      <c r="C52" s="78">
        <f t="shared" si="4"/>
        <v>467</v>
      </c>
      <c r="D52" s="20">
        <v>450</v>
      </c>
      <c r="E52" s="27"/>
      <c r="F52" s="28"/>
      <c r="G52" s="28"/>
      <c r="H52" s="24"/>
      <c r="I52" s="24"/>
      <c r="J52" s="24"/>
      <c r="K52" s="24"/>
      <c r="L52" s="29"/>
      <c r="M52" s="24"/>
      <c r="N52" s="25"/>
      <c r="O52" s="26"/>
      <c r="P52" s="24"/>
      <c r="Q52" s="30"/>
      <c r="R52" s="26"/>
      <c r="S52" s="24"/>
      <c r="T52" s="30"/>
      <c r="U52" s="22"/>
      <c r="V52" s="30"/>
    </row>
    <row r="53" spans="1:22" x14ac:dyDescent="0.25">
      <c r="A53" s="18"/>
      <c r="B53" s="77"/>
      <c r="C53" s="78">
        <f>C52+1</f>
        <v>468</v>
      </c>
      <c r="D53" s="20"/>
      <c r="E53" s="27"/>
      <c r="F53" s="28"/>
      <c r="G53" s="28"/>
      <c r="H53" s="24"/>
      <c r="I53" s="24"/>
      <c r="J53" s="24"/>
      <c r="K53" s="24"/>
      <c r="L53" s="29"/>
      <c r="M53" s="24"/>
      <c r="N53" s="25"/>
      <c r="O53" s="26"/>
      <c r="P53" s="24"/>
      <c r="Q53" s="30"/>
      <c r="R53" s="26"/>
      <c r="S53" s="24"/>
      <c r="T53" s="30"/>
      <c r="U53" s="22"/>
      <c r="V53" s="30"/>
    </row>
    <row r="54" spans="1:22" x14ac:dyDescent="0.25">
      <c r="A54" s="18" t="s">
        <v>81</v>
      </c>
      <c r="B54" s="77" t="s">
        <v>82</v>
      </c>
      <c r="C54" s="78">
        <f t="shared" si="4"/>
        <v>469</v>
      </c>
      <c r="D54" s="20"/>
      <c r="E54" s="27"/>
      <c r="F54" s="28"/>
      <c r="G54" s="28"/>
      <c r="H54" s="24"/>
      <c r="I54" s="24"/>
      <c r="J54" s="24"/>
      <c r="K54" s="24"/>
      <c r="L54" s="29"/>
      <c r="M54" s="24"/>
      <c r="N54" s="25"/>
      <c r="O54" s="26"/>
      <c r="P54" s="24"/>
      <c r="Q54" s="30"/>
      <c r="R54" s="26"/>
      <c r="S54" s="24"/>
      <c r="T54" s="30"/>
      <c r="U54" s="22"/>
      <c r="V54" s="30"/>
    </row>
    <row r="55" spans="1:22" x14ac:dyDescent="0.25">
      <c r="A55" s="18" t="s">
        <v>81</v>
      </c>
      <c r="B55" s="77" t="s">
        <v>83</v>
      </c>
      <c r="C55" s="78">
        <f t="shared" si="4"/>
        <v>470</v>
      </c>
      <c r="D55" s="20"/>
      <c r="E55" s="27"/>
      <c r="F55" s="28"/>
      <c r="G55" s="28"/>
      <c r="H55" s="24"/>
      <c r="I55" s="24"/>
      <c r="J55" s="24"/>
      <c r="K55" s="24"/>
      <c r="L55" s="29"/>
      <c r="M55" s="24"/>
      <c r="N55" s="25"/>
      <c r="O55" s="26"/>
      <c r="P55" s="24"/>
      <c r="Q55" s="30"/>
      <c r="R55" s="26"/>
      <c r="S55" s="24"/>
      <c r="T55" s="30"/>
      <c r="U55" s="22"/>
      <c r="V55" s="30"/>
    </row>
    <row r="56" spans="1:22" x14ac:dyDescent="0.25">
      <c r="A56" s="79"/>
      <c r="B56" s="80"/>
      <c r="C56" s="78"/>
      <c r="D56" s="81">
        <f t="shared" ref="D56:L56" si="5">SUM(D31:D55)</f>
        <v>4470</v>
      </c>
      <c r="E56" s="81">
        <f t="shared" si="5"/>
        <v>0</v>
      </c>
      <c r="F56" s="82">
        <f t="shared" si="5"/>
        <v>0</v>
      </c>
      <c r="G56" s="82">
        <f t="shared" si="5"/>
        <v>0</v>
      </c>
      <c r="H56" s="82">
        <f t="shared" si="5"/>
        <v>42772</v>
      </c>
      <c r="I56" s="82">
        <f t="shared" si="5"/>
        <v>0</v>
      </c>
      <c r="J56" s="82">
        <f t="shared" si="5"/>
        <v>0</v>
      </c>
      <c r="K56" s="82">
        <f t="shared" si="5"/>
        <v>0</v>
      </c>
      <c r="L56" s="83">
        <f t="shared" si="5"/>
        <v>3000</v>
      </c>
      <c r="M56" s="84">
        <f>SUM(M32:M55)</f>
        <v>0</v>
      </c>
      <c r="N56" s="83">
        <f t="shared" ref="N56:V56" si="6">SUM(N31:N55)</f>
        <v>0</v>
      </c>
      <c r="O56" s="85">
        <f t="shared" si="6"/>
        <v>1695</v>
      </c>
      <c r="P56" s="82">
        <f t="shared" si="6"/>
        <v>55000</v>
      </c>
      <c r="Q56" s="86">
        <f t="shared" si="6"/>
        <v>0</v>
      </c>
      <c r="R56" s="85">
        <f t="shared" si="6"/>
        <v>400</v>
      </c>
      <c r="S56" s="82">
        <f t="shared" si="6"/>
        <v>92127</v>
      </c>
      <c r="T56" s="86">
        <f t="shared" si="6"/>
        <v>0</v>
      </c>
      <c r="U56" s="82">
        <f t="shared" si="6"/>
        <v>0</v>
      </c>
      <c r="V56" s="82">
        <f t="shared" si="6"/>
        <v>6000</v>
      </c>
    </row>
    <row r="57" spans="1:22" ht="15.75" thickBot="1" x14ac:dyDescent="0.3">
      <c r="A57" s="87" t="s">
        <v>87</v>
      </c>
      <c r="B57" s="88">
        <f>D57+E57+F57*5+G57*3.5+O57+R57</f>
        <v>12856.96</v>
      </c>
      <c r="C57" s="89" t="s">
        <v>88</v>
      </c>
      <c r="D57" s="90">
        <f t="shared" ref="D57:V57" si="7">D16+D30-D56</f>
        <v>-4470</v>
      </c>
      <c r="E57" s="90">
        <f t="shared" si="7"/>
        <v>4981</v>
      </c>
      <c r="F57" s="91">
        <f t="shared" si="7"/>
        <v>735.39200000000005</v>
      </c>
      <c r="G57" s="91">
        <f t="shared" si="7"/>
        <v>0</v>
      </c>
      <c r="H57" s="91">
        <f t="shared" si="7"/>
        <v>35916.449999999924</v>
      </c>
      <c r="I57" s="91">
        <f t="shared" si="7"/>
        <v>40320.614999999998</v>
      </c>
      <c r="J57" s="91">
        <f t="shared" si="7"/>
        <v>453.22999999999729</v>
      </c>
      <c r="K57" s="91">
        <f t="shared" si="7"/>
        <v>1</v>
      </c>
      <c r="L57" s="92">
        <f t="shared" si="7"/>
        <v>1454.5000000000146</v>
      </c>
      <c r="M57" s="15">
        <f t="shared" si="7"/>
        <v>101917</v>
      </c>
      <c r="N57" s="93">
        <f t="shared" si="7"/>
        <v>550</v>
      </c>
      <c r="O57" s="94">
        <f t="shared" si="7"/>
        <v>6629</v>
      </c>
      <c r="P57" s="91">
        <f t="shared" si="7"/>
        <v>-4902.6800000001822</v>
      </c>
      <c r="Q57" s="93">
        <f t="shared" si="7"/>
        <v>0</v>
      </c>
      <c r="R57" s="94">
        <f t="shared" si="7"/>
        <v>2040</v>
      </c>
      <c r="S57" s="91">
        <f t="shared" si="7"/>
        <v>-77073.62</v>
      </c>
      <c r="T57" s="93">
        <f t="shared" si="7"/>
        <v>0</v>
      </c>
      <c r="U57" s="91">
        <f t="shared" si="7"/>
        <v>380000</v>
      </c>
      <c r="V57" s="91">
        <f t="shared" si="7"/>
        <v>22738.360000000022</v>
      </c>
    </row>
  </sheetData>
  <mergeCells count="12">
    <mergeCell ref="U2:V2"/>
    <mergeCell ref="A16:B16"/>
    <mergeCell ref="A30:B30"/>
    <mergeCell ref="A31:B31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57D4C-C6AD-4BFE-851B-7B31D8827D7C}">
  <dimension ref="A1:V55"/>
  <sheetViews>
    <sheetView rightToLeft="1" workbookViewId="0">
      <selection activeCell="A37" sqref="A37:XFD37"/>
    </sheetView>
  </sheetViews>
  <sheetFormatPr defaultRowHeight="15" x14ac:dyDescent="0.25"/>
  <cols>
    <col min="1" max="1" width="29.140625" bestFit="1" customWidth="1"/>
    <col min="2" max="2" width="34.7109375" bestFit="1" customWidth="1"/>
    <col min="3" max="3" width="6.7109375" customWidth="1"/>
    <col min="4" max="5" width="9" style="95"/>
    <col min="6" max="11" width="9" style="96"/>
    <col min="12" max="12" width="9.42578125" style="96" bestFit="1" customWidth="1"/>
    <col min="13" max="14" width="9.42578125" style="96" customWidth="1"/>
    <col min="15" max="15" width="9.5703125" style="95" bestFit="1" customWidth="1"/>
    <col min="16" max="16" width="9.85546875" style="96" bestFit="1" customWidth="1"/>
    <col min="17" max="17" width="9" style="96"/>
    <col min="18" max="18" width="9.5703125" style="95" bestFit="1" customWidth="1"/>
    <col min="19" max="19" width="9.85546875" style="96" bestFit="1" customWidth="1"/>
    <col min="20" max="20" width="9" style="96"/>
    <col min="21" max="21" width="9.42578125" style="96" bestFit="1" customWidth="1"/>
    <col min="22" max="22" width="9" style="96"/>
  </cols>
  <sheetData>
    <row r="1" spans="1:22" x14ac:dyDescent="0.25">
      <c r="A1" s="1">
        <v>4</v>
      </c>
      <c r="B1" s="2">
        <f>'[1]1'!B1</f>
        <v>5</v>
      </c>
      <c r="C1" s="3"/>
      <c r="D1" s="135" t="s">
        <v>0</v>
      </c>
      <c r="E1" s="136"/>
      <c r="F1" s="136"/>
      <c r="G1" s="136"/>
      <c r="H1" s="136"/>
      <c r="I1" s="136"/>
      <c r="J1" s="136"/>
      <c r="K1" s="136"/>
      <c r="L1" s="136"/>
      <c r="M1" s="136"/>
      <c r="N1" s="137"/>
      <c r="O1" s="153" t="s">
        <v>1</v>
      </c>
      <c r="P1" s="149"/>
      <c r="Q1" s="150"/>
      <c r="R1" s="138" t="s">
        <v>2</v>
      </c>
      <c r="S1" s="149"/>
      <c r="T1" s="150"/>
      <c r="U1" s="97" t="s">
        <v>3</v>
      </c>
      <c r="V1" s="5" t="s">
        <v>4</v>
      </c>
    </row>
    <row r="2" spans="1:22" x14ac:dyDescent="0.25">
      <c r="A2" s="129">
        <f>'[1]1'!A2:B2</f>
        <v>2025</v>
      </c>
      <c r="B2" s="130"/>
      <c r="C2" s="6"/>
      <c r="D2" s="130" t="s">
        <v>5</v>
      </c>
      <c r="E2" s="151"/>
      <c r="F2" s="151"/>
      <c r="G2" s="151"/>
      <c r="H2" s="142" t="s">
        <v>6</v>
      </c>
      <c r="I2" s="143"/>
      <c r="J2" s="143"/>
      <c r="K2" s="143"/>
      <c r="L2" s="143"/>
      <c r="M2" s="143"/>
      <c r="N2" s="144"/>
      <c r="O2" s="13" t="s">
        <v>5</v>
      </c>
      <c r="P2" s="151" t="s">
        <v>6</v>
      </c>
      <c r="Q2" s="145"/>
      <c r="R2" s="11" t="s">
        <v>5</v>
      </c>
      <c r="S2" s="151" t="s">
        <v>6</v>
      </c>
      <c r="T2" s="145"/>
      <c r="U2" s="152" t="s">
        <v>5</v>
      </c>
      <c r="V2" s="145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98" t="s">
        <v>19</v>
      </c>
      <c r="N3" s="98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99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412</v>
      </c>
      <c r="D4" s="13">
        <f>'[1]3'!D57</f>
        <v>-4470</v>
      </c>
      <c r="E4" s="13">
        <f>'[1]3'!E57</f>
        <v>4981</v>
      </c>
      <c r="F4" s="17">
        <f>'[1]3'!F57</f>
        <v>735.39200000000005</v>
      </c>
      <c r="G4" s="17">
        <f>'[1]3'!G57</f>
        <v>0</v>
      </c>
      <c r="H4" s="17">
        <f>'[1]3'!H57</f>
        <v>35916.449999999924</v>
      </c>
      <c r="I4" s="17">
        <f>'[1]3'!I57</f>
        <v>40320.614999999998</v>
      </c>
      <c r="J4" s="17">
        <f>'[1]3'!J57</f>
        <v>453.22999999999729</v>
      </c>
      <c r="K4" s="17">
        <f>'[1]3'!K57</f>
        <v>1</v>
      </c>
      <c r="L4" s="9">
        <f>'[1]3'!L57</f>
        <v>1454.5000000000146</v>
      </c>
      <c r="M4" s="98">
        <f>'[1]3'!M57</f>
        <v>101917</v>
      </c>
      <c r="N4" s="98">
        <f>'[1]3'!N57</f>
        <v>550</v>
      </c>
      <c r="O4" s="13">
        <f>'[1]3'!O57</f>
        <v>6629</v>
      </c>
      <c r="P4" s="17">
        <f>'[1]3'!P57</f>
        <v>-4902.6800000001822</v>
      </c>
      <c r="Q4" s="17">
        <f>'[1]3'!Q57</f>
        <v>0</v>
      </c>
      <c r="R4" s="13">
        <f>'[1]3'!R57</f>
        <v>2040</v>
      </c>
      <c r="S4" s="17">
        <f>'[1]3'!S57</f>
        <v>-77073.62</v>
      </c>
      <c r="T4" s="17">
        <f>'[1]3'!T57</f>
        <v>0</v>
      </c>
      <c r="U4" s="17">
        <f>'[1]3'!U57</f>
        <v>380000</v>
      </c>
      <c r="V4" s="17">
        <f>'[1]3'!V57</f>
        <v>22738.360000000022</v>
      </c>
    </row>
    <row r="5" spans="1:22" x14ac:dyDescent="0.25">
      <c r="A5" s="18"/>
      <c r="B5" s="19" t="s">
        <v>32</v>
      </c>
      <c r="C5" s="6">
        <f>C4+1</f>
        <v>413</v>
      </c>
      <c r="D5" s="20"/>
      <c r="E5" s="27"/>
      <c r="F5" s="28"/>
      <c r="G5" s="28"/>
      <c r="H5" s="24"/>
      <c r="I5" s="24"/>
      <c r="J5" s="24"/>
      <c r="K5" s="24"/>
      <c r="L5" s="29"/>
      <c r="M5" s="100"/>
      <c r="N5" s="100"/>
      <c r="O5" s="20">
        <v>3633</v>
      </c>
      <c r="P5" s="24"/>
      <c r="Q5" s="30"/>
      <c r="R5" s="26"/>
      <c r="S5" s="24"/>
      <c r="T5" s="30"/>
      <c r="U5" s="101"/>
      <c r="V5" s="30"/>
    </row>
    <row r="6" spans="1:22" x14ac:dyDescent="0.25">
      <c r="A6" s="18"/>
      <c r="B6" s="19" t="s">
        <v>34</v>
      </c>
      <c r="C6" s="6">
        <f t="shared" ref="C6:C18" si="0">C5+1</f>
        <v>414</v>
      </c>
      <c r="D6" s="20"/>
      <c r="E6" s="27"/>
      <c r="F6" s="28"/>
      <c r="G6" s="28"/>
      <c r="H6" s="24"/>
      <c r="I6" s="24"/>
      <c r="J6" s="24"/>
      <c r="K6" s="24"/>
      <c r="L6" s="29"/>
      <c r="M6" s="100"/>
      <c r="N6" s="100"/>
      <c r="O6" s="20"/>
      <c r="P6" s="24"/>
      <c r="Q6" s="30"/>
      <c r="R6" s="26">
        <v>2080</v>
      </c>
      <c r="S6" s="24"/>
      <c r="T6" s="30"/>
      <c r="U6" s="101"/>
      <c r="V6" s="30"/>
    </row>
    <row r="7" spans="1:22" x14ac:dyDescent="0.25">
      <c r="A7" s="18" t="s">
        <v>89</v>
      </c>
      <c r="B7" s="19" t="s">
        <v>90</v>
      </c>
      <c r="C7" s="6">
        <f t="shared" si="0"/>
        <v>415</v>
      </c>
      <c r="D7" s="20"/>
      <c r="E7" s="27">
        <v>1295</v>
      </c>
      <c r="F7" s="28"/>
      <c r="G7" s="28"/>
      <c r="H7" s="24"/>
      <c r="I7" s="24"/>
      <c r="J7" s="24"/>
      <c r="K7" s="24"/>
      <c r="L7" s="29"/>
      <c r="M7" s="100"/>
      <c r="N7" s="100"/>
      <c r="O7" s="20"/>
      <c r="P7" s="24"/>
      <c r="Q7" s="30"/>
      <c r="R7" s="26"/>
      <c r="S7" s="24"/>
      <c r="T7" s="30"/>
      <c r="U7" s="101"/>
      <c r="V7" s="30"/>
    </row>
    <row r="8" spans="1:22" x14ac:dyDescent="0.25">
      <c r="A8" s="18" t="s">
        <v>91</v>
      </c>
      <c r="B8" s="19" t="s">
        <v>92</v>
      </c>
      <c r="C8" s="6">
        <f t="shared" si="0"/>
        <v>416</v>
      </c>
      <c r="D8" s="20"/>
      <c r="E8" s="27">
        <v>9000</v>
      </c>
      <c r="F8" s="28"/>
      <c r="G8" s="28"/>
      <c r="H8" s="24"/>
      <c r="I8" s="24"/>
      <c r="J8" s="24"/>
      <c r="K8" s="24"/>
      <c r="L8" s="29"/>
      <c r="M8" s="100"/>
      <c r="N8" s="100"/>
      <c r="O8" s="20"/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/>
      <c r="C9" s="6">
        <f t="shared" si="0"/>
        <v>417</v>
      </c>
      <c r="D9" s="20"/>
      <c r="E9" s="27"/>
      <c r="F9" s="28"/>
      <c r="G9" s="28"/>
      <c r="H9" s="24"/>
      <c r="I9" s="24"/>
      <c r="J9" s="24"/>
      <c r="K9" s="24"/>
      <c r="L9" s="29"/>
      <c r="M9" s="100"/>
      <c r="N9" s="100"/>
      <c r="O9" s="20"/>
      <c r="P9" s="24"/>
      <c r="Q9" s="30"/>
      <c r="R9" s="26"/>
      <c r="S9" s="24"/>
      <c r="T9" s="30"/>
      <c r="U9" s="101"/>
      <c r="V9" s="30"/>
    </row>
    <row r="10" spans="1:22" x14ac:dyDescent="0.25">
      <c r="A10" s="19"/>
      <c r="B10" s="31"/>
      <c r="C10" s="6">
        <f t="shared" si="0"/>
        <v>418</v>
      </c>
      <c r="D10" s="20"/>
      <c r="E10" s="27"/>
      <c r="F10" s="28"/>
      <c r="G10" s="28"/>
      <c r="H10" s="24"/>
      <c r="I10" s="24"/>
      <c r="J10" s="24"/>
      <c r="K10" s="24"/>
      <c r="L10" s="29"/>
      <c r="M10" s="100"/>
      <c r="N10" s="100"/>
      <c r="O10" s="20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31"/>
      <c r="C11" s="6">
        <f t="shared" si="0"/>
        <v>419</v>
      </c>
      <c r="D11" s="20"/>
      <c r="E11" s="27"/>
      <c r="F11" s="28"/>
      <c r="G11" s="28"/>
      <c r="H11" s="24"/>
      <c r="I11" s="24"/>
      <c r="J11" s="24"/>
      <c r="K11" s="24"/>
      <c r="L11" s="29"/>
      <c r="M11" s="100"/>
      <c r="N11" s="100"/>
      <c r="O11" s="20"/>
      <c r="P11" s="24"/>
      <c r="Q11" s="30"/>
      <c r="R11" s="26"/>
      <c r="S11" s="24"/>
      <c r="T11" s="30"/>
      <c r="U11" s="101"/>
      <c r="V11" s="30"/>
    </row>
    <row r="12" spans="1:22" x14ac:dyDescent="0.25">
      <c r="A12" s="102"/>
      <c r="B12" s="31"/>
      <c r="C12" s="6">
        <f t="shared" si="0"/>
        <v>420</v>
      </c>
      <c r="D12" s="20"/>
      <c r="E12" s="27"/>
      <c r="F12" s="28"/>
      <c r="G12" s="28"/>
      <c r="H12" s="24"/>
      <c r="I12" s="24"/>
      <c r="J12" s="24"/>
      <c r="K12" s="24"/>
      <c r="L12" s="29"/>
      <c r="M12" s="100"/>
      <c r="N12" s="100"/>
      <c r="O12" s="20"/>
      <c r="P12" s="24"/>
      <c r="Q12" s="30"/>
      <c r="R12" s="26"/>
      <c r="S12" s="24"/>
      <c r="T12" s="30"/>
      <c r="U12" s="101"/>
      <c r="V12" s="30"/>
    </row>
    <row r="13" spans="1:22" x14ac:dyDescent="0.25">
      <c r="A13" s="102"/>
      <c r="B13" s="31"/>
      <c r="C13" s="6">
        <f t="shared" si="0"/>
        <v>421</v>
      </c>
      <c r="D13" s="20"/>
      <c r="E13" s="27"/>
      <c r="F13" s="28"/>
      <c r="G13" s="28"/>
      <c r="H13" s="24"/>
      <c r="I13" s="24"/>
      <c r="J13" s="24"/>
      <c r="K13" s="24"/>
      <c r="L13" s="29"/>
      <c r="M13" s="100"/>
      <c r="N13" s="100"/>
      <c r="O13" s="20"/>
      <c r="P13" s="24"/>
      <c r="Q13" s="30"/>
      <c r="R13" s="26"/>
      <c r="S13" s="24"/>
      <c r="T13" s="30"/>
      <c r="U13" s="101"/>
      <c r="V13" s="30"/>
    </row>
    <row r="14" spans="1:22" x14ac:dyDescent="0.25">
      <c r="A14" s="102"/>
      <c r="B14" s="31"/>
      <c r="C14" s="6">
        <f t="shared" si="0"/>
        <v>422</v>
      </c>
      <c r="D14" s="20"/>
      <c r="E14" s="27"/>
      <c r="F14" s="28"/>
      <c r="G14" s="28"/>
      <c r="H14" s="24"/>
      <c r="I14" s="24"/>
      <c r="J14" s="24"/>
      <c r="K14" s="24"/>
      <c r="L14" s="29"/>
      <c r="M14" s="100"/>
      <c r="N14" s="100"/>
      <c r="O14" s="20"/>
      <c r="P14" s="24"/>
      <c r="Q14" s="30"/>
      <c r="R14" s="26"/>
      <c r="S14" s="24"/>
      <c r="T14" s="30"/>
      <c r="U14" s="101"/>
      <c r="V14" s="30"/>
    </row>
    <row r="15" spans="1:22" x14ac:dyDescent="0.25">
      <c r="A15" s="102"/>
      <c r="B15" s="31"/>
      <c r="C15" s="6">
        <f t="shared" si="0"/>
        <v>423</v>
      </c>
      <c r="D15" s="20"/>
      <c r="E15" s="27"/>
      <c r="F15" s="28"/>
      <c r="G15" s="28"/>
      <c r="H15" s="24"/>
      <c r="I15" s="24"/>
      <c r="J15" s="24"/>
      <c r="K15" s="24"/>
      <c r="L15" s="29"/>
      <c r="M15" s="100"/>
      <c r="N15" s="100"/>
      <c r="O15" s="20"/>
      <c r="P15" s="24"/>
      <c r="Q15" s="30"/>
      <c r="R15" s="26"/>
      <c r="S15" s="24"/>
      <c r="T15" s="30"/>
      <c r="U15" s="101"/>
      <c r="V15" s="30"/>
    </row>
    <row r="16" spans="1:22" x14ac:dyDescent="0.25">
      <c r="A16" s="102"/>
      <c r="B16" s="31"/>
      <c r="C16" s="6">
        <f t="shared" si="0"/>
        <v>424</v>
      </c>
      <c r="D16" s="20"/>
      <c r="E16" s="27"/>
      <c r="F16" s="28"/>
      <c r="G16" s="28"/>
      <c r="H16" s="24"/>
      <c r="I16" s="24"/>
      <c r="J16" s="24"/>
      <c r="K16" s="24"/>
      <c r="L16" s="29"/>
      <c r="M16" s="100"/>
      <c r="N16" s="100"/>
      <c r="O16" s="20"/>
      <c r="P16" s="24"/>
      <c r="Q16" s="30"/>
      <c r="R16" s="26"/>
      <c r="S16" s="24"/>
      <c r="T16" s="30"/>
      <c r="U16" s="101"/>
      <c r="V16" s="30"/>
    </row>
    <row r="17" spans="1:22" x14ac:dyDescent="0.25">
      <c r="A17" s="102"/>
      <c r="B17" s="19" t="s">
        <v>32</v>
      </c>
      <c r="C17" s="6">
        <f t="shared" si="0"/>
        <v>425</v>
      </c>
      <c r="D17" s="20"/>
      <c r="E17" s="27"/>
      <c r="F17" s="28"/>
      <c r="G17" s="28"/>
      <c r="H17" s="24"/>
      <c r="I17" s="24"/>
      <c r="J17" s="24"/>
      <c r="K17" s="24"/>
      <c r="L17" s="29"/>
      <c r="M17" s="100"/>
      <c r="N17" s="100"/>
      <c r="O17" s="20"/>
      <c r="P17" s="24"/>
      <c r="Q17" s="30"/>
      <c r="R17" s="26"/>
      <c r="S17" s="24"/>
      <c r="T17" s="30"/>
      <c r="U17" s="101"/>
      <c r="V17" s="30"/>
    </row>
    <row r="18" spans="1:22" ht="15.75" thickBot="1" x14ac:dyDescent="0.3">
      <c r="A18" s="102"/>
      <c r="B18" s="19" t="s">
        <v>34</v>
      </c>
      <c r="C18" s="6">
        <f t="shared" si="0"/>
        <v>426</v>
      </c>
      <c r="D18" s="32"/>
      <c r="E18" s="33"/>
      <c r="F18" s="34"/>
      <c r="G18" s="34"/>
      <c r="H18" s="35"/>
      <c r="I18" s="35"/>
      <c r="J18" s="35"/>
      <c r="K18" s="35"/>
      <c r="L18" s="36"/>
      <c r="M18" s="103"/>
      <c r="N18" s="103"/>
      <c r="O18" s="32"/>
      <c r="P18" s="35"/>
      <c r="Q18" s="39"/>
      <c r="R18" s="38"/>
      <c r="S18" s="35"/>
      <c r="T18" s="39"/>
      <c r="U18" s="104"/>
      <c r="V18" s="39"/>
    </row>
    <row r="19" spans="1:22" ht="15.75" thickBot="1" x14ac:dyDescent="0.3">
      <c r="A19" s="129"/>
      <c r="B19" s="130"/>
      <c r="C19" s="6"/>
      <c r="D19" s="41">
        <f>SUM(D4:D18)</f>
        <v>-4470</v>
      </c>
      <c r="E19" s="42">
        <f t="shared" ref="E19:O19" si="1">SUM(E4:E18)</f>
        <v>15276</v>
      </c>
      <c r="F19" s="43">
        <f t="shared" si="1"/>
        <v>735.39200000000005</v>
      </c>
      <c r="G19" s="43">
        <f t="shared" si="1"/>
        <v>0</v>
      </c>
      <c r="H19" s="43">
        <f t="shared" si="1"/>
        <v>35916.449999999924</v>
      </c>
      <c r="I19" s="43">
        <f t="shared" si="1"/>
        <v>40320.614999999998</v>
      </c>
      <c r="J19" s="43">
        <f t="shared" si="1"/>
        <v>453.22999999999729</v>
      </c>
      <c r="K19" s="43">
        <f t="shared" si="1"/>
        <v>1</v>
      </c>
      <c r="L19" s="44">
        <f t="shared" si="1"/>
        <v>1454.5000000000146</v>
      </c>
      <c r="M19" s="47">
        <f>SUM(M4:M18)</f>
        <v>101917</v>
      </c>
      <c r="N19" s="47">
        <f t="shared" si="1"/>
        <v>550</v>
      </c>
      <c r="O19" s="41">
        <f t="shared" si="1"/>
        <v>10262</v>
      </c>
      <c r="P19" s="43">
        <f>SUM(P4:P18)</f>
        <v>-4902.6800000001822</v>
      </c>
      <c r="Q19" s="43">
        <f t="shared" ref="Q19:V19" si="2">SUM(Q4:Q18)</f>
        <v>0</v>
      </c>
      <c r="R19" s="42">
        <f t="shared" si="2"/>
        <v>4120</v>
      </c>
      <c r="S19" s="43">
        <f t="shared" si="2"/>
        <v>-77073.62</v>
      </c>
      <c r="T19" s="43">
        <f t="shared" si="2"/>
        <v>0</v>
      </c>
      <c r="U19" s="43">
        <f t="shared" si="2"/>
        <v>380000</v>
      </c>
      <c r="V19" s="43">
        <f t="shared" si="2"/>
        <v>22738.360000000022</v>
      </c>
    </row>
    <row r="20" spans="1:22" x14ac:dyDescent="0.25">
      <c r="A20" s="49" t="s">
        <v>93</v>
      </c>
      <c r="B20" s="49" t="s">
        <v>42</v>
      </c>
      <c r="C20" s="50">
        <v>210</v>
      </c>
      <c r="D20" s="51"/>
      <c r="E20" s="52"/>
      <c r="F20" s="53"/>
      <c r="G20" s="53"/>
      <c r="H20" s="53"/>
      <c r="I20" s="53"/>
      <c r="J20" s="53"/>
      <c r="K20" s="53"/>
      <c r="L20" s="54"/>
      <c r="M20" s="105"/>
      <c r="N20" s="105"/>
      <c r="O20" s="51"/>
      <c r="P20" s="53"/>
      <c r="Q20" s="57"/>
      <c r="R20" s="56"/>
      <c r="S20" s="53"/>
      <c r="T20" s="57"/>
      <c r="U20" s="106"/>
      <c r="V20" s="57"/>
    </row>
    <row r="21" spans="1:22" x14ac:dyDescent="0.25">
      <c r="A21" s="18" t="s">
        <v>94</v>
      </c>
      <c r="B21" s="19" t="s">
        <v>47</v>
      </c>
      <c r="C21" s="50">
        <f>C20+1</f>
        <v>211</v>
      </c>
      <c r="D21" s="20"/>
      <c r="E21" s="27">
        <v>7744</v>
      </c>
      <c r="F21" s="28"/>
      <c r="G21" s="28"/>
      <c r="H21" s="24"/>
      <c r="I21" s="24"/>
      <c r="J21" s="24"/>
      <c r="K21" s="24"/>
      <c r="L21" s="29"/>
      <c r="M21" s="100"/>
      <c r="N21" s="100"/>
      <c r="O21" s="20">
        <v>-5629</v>
      </c>
      <c r="P21" s="24"/>
      <c r="Q21" s="30"/>
      <c r="R21" s="26">
        <v>-2115</v>
      </c>
      <c r="S21" s="24"/>
      <c r="T21" s="30"/>
      <c r="U21" s="101"/>
      <c r="V21" s="30"/>
    </row>
    <row r="22" spans="1:22" x14ac:dyDescent="0.25">
      <c r="A22" s="18" t="s">
        <v>47</v>
      </c>
      <c r="B22" s="19" t="s">
        <v>10</v>
      </c>
      <c r="C22" s="50">
        <f t="shared" ref="C22:C32" si="3">C21+1</f>
        <v>212</v>
      </c>
      <c r="D22" s="20">
        <v>10000</v>
      </c>
      <c r="E22" s="27">
        <v>-10000</v>
      </c>
      <c r="F22" s="28"/>
      <c r="G22" s="28"/>
      <c r="H22" s="24"/>
      <c r="I22" s="24"/>
      <c r="J22" s="24"/>
      <c r="K22" s="24"/>
      <c r="L22" s="29"/>
      <c r="M22" s="100"/>
      <c r="N22" s="100"/>
      <c r="O22" s="20"/>
      <c r="P22" s="24"/>
      <c r="Q22" s="30"/>
      <c r="R22" s="26"/>
      <c r="S22" s="24"/>
      <c r="T22" s="30"/>
      <c r="U22" s="101"/>
      <c r="V22" s="30"/>
    </row>
    <row r="23" spans="1:22" x14ac:dyDescent="0.25">
      <c r="A23" s="107"/>
      <c r="B23" s="108"/>
      <c r="C23" s="50">
        <v>34</v>
      </c>
      <c r="D23" s="20"/>
      <c r="E23" s="27"/>
      <c r="F23" s="28"/>
      <c r="G23" s="28"/>
      <c r="H23" s="24"/>
      <c r="I23" s="24"/>
      <c r="J23" s="24"/>
      <c r="K23" s="24"/>
      <c r="L23" s="29"/>
      <c r="M23" s="100"/>
      <c r="N23" s="100"/>
      <c r="O23" s="20"/>
      <c r="P23" s="24"/>
      <c r="Q23" s="30"/>
      <c r="R23" s="26"/>
      <c r="S23" s="24"/>
      <c r="T23" s="30"/>
      <c r="U23" s="101"/>
      <c r="V23" s="30"/>
    </row>
    <row r="24" spans="1:22" x14ac:dyDescent="0.25">
      <c r="A24" s="102"/>
      <c r="B24" s="31"/>
      <c r="C24" s="50">
        <f>C22+1</f>
        <v>213</v>
      </c>
      <c r="D24" s="20"/>
      <c r="E24" s="27"/>
      <c r="F24" s="28"/>
      <c r="G24" s="28"/>
      <c r="H24" s="24"/>
      <c r="I24" s="24"/>
      <c r="J24" s="24"/>
      <c r="K24" s="24"/>
      <c r="L24" s="29"/>
      <c r="M24" s="100"/>
      <c r="N24" s="100"/>
      <c r="O24" s="20"/>
      <c r="P24" s="24"/>
      <c r="Q24" s="30"/>
      <c r="R24" s="26"/>
      <c r="S24" s="24"/>
      <c r="T24" s="30"/>
      <c r="U24" s="101"/>
      <c r="V24" s="30"/>
    </row>
    <row r="25" spans="1:22" x14ac:dyDescent="0.25">
      <c r="A25" s="18"/>
      <c r="B25" s="19"/>
      <c r="C25" s="50">
        <f t="shared" si="3"/>
        <v>214</v>
      </c>
      <c r="D25" s="20"/>
      <c r="E25" s="27"/>
      <c r="F25" s="28"/>
      <c r="G25" s="28"/>
      <c r="H25" s="24"/>
      <c r="I25" s="24"/>
      <c r="J25" s="24"/>
      <c r="K25" s="24"/>
      <c r="L25" s="29"/>
      <c r="M25" s="100"/>
      <c r="N25" s="100"/>
      <c r="O25" s="20"/>
      <c r="P25" s="24"/>
      <c r="Q25" s="30"/>
      <c r="R25" s="26"/>
      <c r="S25" s="24"/>
      <c r="T25" s="30"/>
      <c r="U25" s="101"/>
      <c r="V25" s="30"/>
    </row>
    <row r="26" spans="1:22" x14ac:dyDescent="0.25">
      <c r="A26" s="102"/>
      <c r="B26" s="31"/>
      <c r="C26" s="50">
        <f t="shared" si="3"/>
        <v>215</v>
      </c>
      <c r="D26" s="20"/>
      <c r="E26" s="27"/>
      <c r="F26" s="28"/>
      <c r="G26" s="28"/>
      <c r="H26" s="24"/>
      <c r="I26" s="24"/>
      <c r="J26" s="24"/>
      <c r="K26" s="24"/>
      <c r="L26" s="29"/>
      <c r="M26" s="100"/>
      <c r="N26" s="100"/>
      <c r="O26" s="20"/>
      <c r="P26" s="24"/>
      <c r="Q26" s="30"/>
      <c r="R26" s="26"/>
      <c r="S26" s="24"/>
      <c r="T26" s="30"/>
      <c r="U26" s="101"/>
      <c r="V26" s="30"/>
    </row>
    <row r="27" spans="1:22" x14ac:dyDescent="0.25">
      <c r="A27" s="102"/>
      <c r="B27" s="31"/>
      <c r="C27" s="50">
        <f t="shared" si="3"/>
        <v>216</v>
      </c>
      <c r="D27" s="20"/>
      <c r="E27" s="27"/>
      <c r="F27" s="28"/>
      <c r="G27" s="28"/>
      <c r="H27" s="24"/>
      <c r="I27" s="24"/>
      <c r="J27" s="24"/>
      <c r="K27" s="24"/>
      <c r="L27" s="29"/>
      <c r="M27" s="100"/>
      <c r="N27" s="100"/>
      <c r="O27" s="20"/>
      <c r="P27" s="24"/>
      <c r="Q27" s="30"/>
      <c r="R27" s="26"/>
      <c r="S27" s="24"/>
      <c r="T27" s="30"/>
      <c r="U27" s="101"/>
      <c r="V27" s="30"/>
    </row>
    <row r="28" spans="1:22" x14ac:dyDescent="0.25">
      <c r="A28" s="18"/>
      <c r="B28" s="19"/>
      <c r="C28" s="50">
        <f t="shared" si="3"/>
        <v>217</v>
      </c>
      <c r="D28" s="20"/>
      <c r="E28" s="27"/>
      <c r="F28" s="28"/>
      <c r="G28" s="28"/>
      <c r="H28" s="24"/>
      <c r="I28" s="24"/>
      <c r="J28" s="24"/>
      <c r="K28" s="24"/>
      <c r="L28" s="29"/>
      <c r="M28" s="100"/>
      <c r="N28" s="100"/>
      <c r="O28" s="20"/>
      <c r="P28" s="24"/>
      <c r="Q28" s="30"/>
      <c r="R28" s="26"/>
      <c r="S28" s="24"/>
      <c r="T28" s="30"/>
      <c r="U28" s="101"/>
      <c r="V28" s="30"/>
    </row>
    <row r="29" spans="1:22" x14ac:dyDescent="0.25">
      <c r="A29" s="102"/>
      <c r="B29" s="31"/>
      <c r="C29" s="50">
        <f t="shared" si="3"/>
        <v>218</v>
      </c>
      <c r="D29" s="20"/>
      <c r="E29" s="27"/>
      <c r="F29" s="28"/>
      <c r="G29" s="28"/>
      <c r="H29" s="24"/>
      <c r="I29" s="24"/>
      <c r="J29" s="24"/>
      <c r="K29" s="24"/>
      <c r="L29" s="29"/>
      <c r="M29" s="100"/>
      <c r="N29" s="100"/>
      <c r="O29" s="20"/>
      <c r="P29" s="24"/>
      <c r="Q29" s="30"/>
      <c r="R29" s="26"/>
      <c r="S29" s="24"/>
      <c r="T29" s="30"/>
      <c r="U29" s="101"/>
      <c r="V29" s="30"/>
    </row>
    <row r="30" spans="1:22" x14ac:dyDescent="0.25">
      <c r="A30" s="102"/>
      <c r="B30" s="31"/>
      <c r="C30" s="50">
        <f t="shared" si="3"/>
        <v>219</v>
      </c>
      <c r="D30" s="20"/>
      <c r="E30" s="27"/>
      <c r="F30" s="28"/>
      <c r="G30" s="28"/>
      <c r="H30" s="24"/>
      <c r="I30" s="24"/>
      <c r="J30" s="24"/>
      <c r="K30" s="24"/>
      <c r="L30" s="29"/>
      <c r="M30" s="100"/>
      <c r="N30" s="100"/>
      <c r="O30" s="20"/>
      <c r="P30" s="24"/>
      <c r="Q30" s="30"/>
      <c r="R30" s="26"/>
      <c r="S30" s="24"/>
      <c r="T30" s="30"/>
      <c r="U30" s="101"/>
      <c r="V30" s="30"/>
    </row>
    <row r="31" spans="1:22" x14ac:dyDescent="0.25">
      <c r="A31" s="102"/>
      <c r="B31" s="31"/>
      <c r="C31" s="50">
        <f t="shared" si="3"/>
        <v>220</v>
      </c>
      <c r="D31" s="20"/>
      <c r="E31" s="27"/>
      <c r="F31" s="28"/>
      <c r="G31" s="28"/>
      <c r="H31" s="24"/>
      <c r="I31" s="24"/>
      <c r="J31" s="24"/>
      <c r="K31" s="24"/>
      <c r="L31" s="29"/>
      <c r="M31" s="100"/>
      <c r="N31" s="100"/>
      <c r="O31" s="20"/>
      <c r="P31" s="24"/>
      <c r="Q31" s="30"/>
      <c r="R31" s="26"/>
      <c r="S31" s="24"/>
      <c r="T31" s="30"/>
      <c r="U31" s="101"/>
      <c r="V31" s="30"/>
    </row>
    <row r="32" spans="1:22" ht="15.75" thickBot="1" x14ac:dyDescent="0.3">
      <c r="A32" s="109"/>
      <c r="B32" s="110"/>
      <c r="C32" s="50">
        <f t="shared" si="3"/>
        <v>221</v>
      </c>
      <c r="D32" s="32"/>
      <c r="E32" s="33"/>
      <c r="F32" s="34"/>
      <c r="G32" s="34"/>
      <c r="H32" s="35"/>
      <c r="I32" s="35"/>
      <c r="J32" s="35"/>
      <c r="K32" s="35"/>
      <c r="L32" s="36"/>
      <c r="M32" s="103"/>
      <c r="N32" s="103"/>
      <c r="O32" s="32"/>
      <c r="P32" s="35"/>
      <c r="Q32" s="39"/>
      <c r="R32" s="38"/>
      <c r="S32" s="35"/>
      <c r="T32" s="39"/>
      <c r="U32" s="104"/>
      <c r="V32" s="39"/>
    </row>
    <row r="33" spans="1:22" ht="15.75" thickBot="1" x14ac:dyDescent="0.3">
      <c r="A33" s="131"/>
      <c r="B33" s="132"/>
      <c r="C33" s="61"/>
      <c r="D33" s="62">
        <f t="shared" ref="D33:V33" si="4">SUM(D20:D32)</f>
        <v>10000</v>
      </c>
      <c r="E33" s="62">
        <f t="shared" si="4"/>
        <v>-2256</v>
      </c>
      <c r="F33" s="63">
        <f t="shared" si="4"/>
        <v>0</v>
      </c>
      <c r="G33" s="63">
        <f t="shared" si="4"/>
        <v>0</v>
      </c>
      <c r="H33" s="63">
        <f t="shared" si="4"/>
        <v>0</v>
      </c>
      <c r="I33" s="63">
        <f t="shared" si="4"/>
        <v>0</v>
      </c>
      <c r="J33" s="63">
        <f t="shared" si="4"/>
        <v>0</v>
      </c>
      <c r="K33" s="63">
        <f t="shared" si="4"/>
        <v>0</v>
      </c>
      <c r="L33" s="64">
        <f t="shared" si="4"/>
        <v>0</v>
      </c>
      <c r="M33" s="111">
        <f>SUM(M21:M32)</f>
        <v>0</v>
      </c>
      <c r="N33" s="111">
        <f t="shared" si="4"/>
        <v>0</v>
      </c>
      <c r="O33" s="62">
        <f t="shared" si="4"/>
        <v>-5629</v>
      </c>
      <c r="P33" s="63">
        <f t="shared" si="4"/>
        <v>0</v>
      </c>
      <c r="Q33" s="63">
        <f t="shared" si="4"/>
        <v>0</v>
      </c>
      <c r="R33" s="62">
        <f t="shared" si="4"/>
        <v>-2115</v>
      </c>
      <c r="S33" s="63">
        <f t="shared" si="4"/>
        <v>0</v>
      </c>
      <c r="T33" s="63">
        <f t="shared" si="4"/>
        <v>0</v>
      </c>
      <c r="U33" s="63">
        <f t="shared" si="4"/>
        <v>0</v>
      </c>
      <c r="V33" s="63">
        <f t="shared" si="4"/>
        <v>0</v>
      </c>
    </row>
    <row r="34" spans="1:22" x14ac:dyDescent="0.25">
      <c r="A34" s="133" t="s">
        <v>48</v>
      </c>
      <c r="B34" s="134"/>
      <c r="C34" s="68">
        <v>467</v>
      </c>
      <c r="D34" s="69"/>
      <c r="E34" s="70"/>
      <c r="F34" s="71"/>
      <c r="G34" s="71"/>
      <c r="H34" s="71"/>
      <c r="I34" s="71"/>
      <c r="J34" s="71"/>
      <c r="K34" s="71"/>
      <c r="L34" s="72"/>
      <c r="M34" s="112"/>
      <c r="N34" s="112"/>
      <c r="O34" s="69"/>
      <c r="P34" s="71"/>
      <c r="Q34" s="75"/>
      <c r="R34" s="74"/>
      <c r="S34" s="71"/>
      <c r="T34" s="75"/>
      <c r="U34" s="113"/>
      <c r="V34" s="75"/>
    </row>
    <row r="35" spans="1:22" x14ac:dyDescent="0.25">
      <c r="A35" s="18" t="s">
        <v>95</v>
      </c>
      <c r="B35" s="77" t="s">
        <v>96</v>
      </c>
      <c r="C35" s="78">
        <f>C34+1</f>
        <v>468</v>
      </c>
      <c r="D35" s="20">
        <v>900</v>
      </c>
      <c r="E35" s="27"/>
      <c r="F35" s="28"/>
      <c r="G35" s="28"/>
      <c r="H35" s="24"/>
      <c r="I35" s="24"/>
      <c r="J35" s="24"/>
      <c r="K35" s="24"/>
      <c r="L35" s="29"/>
      <c r="M35" s="100"/>
      <c r="N35" s="100"/>
      <c r="O35" s="20"/>
      <c r="P35" s="24"/>
      <c r="Q35" s="30"/>
      <c r="R35" s="26"/>
      <c r="S35" s="24"/>
      <c r="T35" s="30"/>
      <c r="U35" s="101"/>
      <c r="V35" s="30"/>
    </row>
    <row r="36" spans="1:22" x14ac:dyDescent="0.25">
      <c r="A36" s="18" t="s">
        <v>97</v>
      </c>
      <c r="B36" s="77" t="s">
        <v>96</v>
      </c>
      <c r="C36" s="78">
        <f t="shared" ref="C36:C53" si="5">C35+1</f>
        <v>469</v>
      </c>
      <c r="D36" s="20">
        <v>900</v>
      </c>
      <c r="E36" s="27"/>
      <c r="F36" s="28"/>
      <c r="G36" s="28"/>
      <c r="H36" s="24"/>
      <c r="I36" s="24"/>
      <c r="J36" s="24"/>
      <c r="K36" s="24"/>
      <c r="L36" s="29"/>
      <c r="M36" s="100"/>
      <c r="N36" s="100"/>
      <c r="O36" s="20"/>
      <c r="P36" s="24"/>
      <c r="Q36" s="30"/>
      <c r="R36" s="26"/>
      <c r="S36" s="24"/>
      <c r="T36" s="30"/>
      <c r="U36" s="101"/>
      <c r="V36" s="30"/>
    </row>
    <row r="37" spans="1:22" x14ac:dyDescent="0.25">
      <c r="A37" s="18" t="s">
        <v>98</v>
      </c>
      <c r="B37" s="77" t="s">
        <v>99</v>
      </c>
      <c r="C37" s="78">
        <f t="shared" si="5"/>
        <v>470</v>
      </c>
      <c r="D37" s="20">
        <v>900</v>
      </c>
      <c r="E37" s="27"/>
      <c r="F37" s="28"/>
      <c r="G37" s="28"/>
      <c r="H37" s="24"/>
      <c r="I37" s="24"/>
      <c r="J37" s="24"/>
      <c r="K37" s="24"/>
      <c r="L37" s="29"/>
      <c r="M37" s="100"/>
      <c r="N37" s="100"/>
      <c r="O37" s="20"/>
      <c r="P37" s="24"/>
      <c r="Q37" s="30"/>
      <c r="R37" s="26"/>
      <c r="S37" s="24"/>
      <c r="T37" s="30"/>
      <c r="U37" s="101"/>
      <c r="V37" s="30"/>
    </row>
    <row r="38" spans="1:22" x14ac:dyDescent="0.25">
      <c r="A38" s="18" t="s">
        <v>81</v>
      </c>
      <c r="B38" s="77" t="s">
        <v>82</v>
      </c>
      <c r="C38" s="78">
        <f t="shared" si="5"/>
        <v>471</v>
      </c>
      <c r="D38" s="20"/>
      <c r="E38" s="27"/>
      <c r="F38" s="28"/>
      <c r="G38" s="28"/>
      <c r="H38" s="24"/>
      <c r="I38" s="24"/>
      <c r="J38" s="24"/>
      <c r="K38" s="24"/>
      <c r="L38" s="29"/>
      <c r="M38" s="100"/>
      <c r="N38" s="100"/>
      <c r="O38" s="20">
        <v>560</v>
      </c>
      <c r="P38" s="24"/>
      <c r="Q38" s="30"/>
      <c r="R38" s="26"/>
      <c r="S38" s="24"/>
      <c r="T38" s="30"/>
      <c r="U38" s="101"/>
      <c r="V38" s="30"/>
    </row>
    <row r="39" spans="1:22" x14ac:dyDescent="0.25">
      <c r="A39" s="18" t="s">
        <v>81</v>
      </c>
      <c r="B39" s="77" t="s">
        <v>83</v>
      </c>
      <c r="C39" s="78">
        <f t="shared" si="5"/>
        <v>472</v>
      </c>
      <c r="D39" s="20"/>
      <c r="E39" s="27"/>
      <c r="F39" s="28"/>
      <c r="G39" s="28"/>
      <c r="H39" s="24"/>
      <c r="I39" s="24"/>
      <c r="J39" s="24"/>
      <c r="K39" s="24"/>
      <c r="L39" s="29"/>
      <c r="M39" s="100"/>
      <c r="N39" s="100"/>
      <c r="O39" s="20"/>
      <c r="P39" s="24"/>
      <c r="Q39" s="30"/>
      <c r="R39" s="26">
        <v>30</v>
      </c>
      <c r="S39" s="24"/>
      <c r="T39" s="30"/>
      <c r="U39" s="101"/>
      <c r="V39" s="30"/>
    </row>
    <row r="40" spans="1:22" x14ac:dyDescent="0.25">
      <c r="A40" s="31"/>
      <c r="B40" s="19" t="s">
        <v>100</v>
      </c>
      <c r="C40" s="78">
        <f t="shared" si="5"/>
        <v>473</v>
      </c>
      <c r="D40" s="20"/>
      <c r="E40" s="27"/>
      <c r="F40" s="28"/>
      <c r="G40" s="28"/>
      <c r="H40" s="24">
        <v>36.32</v>
      </c>
      <c r="I40" s="24"/>
      <c r="J40" s="24"/>
      <c r="K40" s="24"/>
      <c r="L40" s="29"/>
      <c r="M40" s="100"/>
      <c r="N40" s="100"/>
      <c r="O40" s="20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19" t="s">
        <v>100</v>
      </c>
      <c r="C41" s="78">
        <f>C40+1</f>
        <v>474</v>
      </c>
      <c r="D41" s="20"/>
      <c r="E41" s="27"/>
      <c r="F41" s="28"/>
      <c r="G41" s="28"/>
      <c r="H41" s="24"/>
      <c r="I41" s="24"/>
      <c r="J41" s="24"/>
      <c r="K41" s="24"/>
      <c r="L41" s="29"/>
      <c r="M41" s="100"/>
      <c r="N41" s="100"/>
      <c r="O41" s="20"/>
      <c r="P41" s="24">
        <v>1.54</v>
      </c>
      <c r="Q41" s="30"/>
      <c r="R41" s="26"/>
      <c r="S41" s="24"/>
      <c r="T41" s="30"/>
      <c r="U41" s="101"/>
      <c r="V41" s="30"/>
    </row>
    <row r="42" spans="1:22" x14ac:dyDescent="0.25">
      <c r="A42" s="18"/>
      <c r="B42" s="31"/>
      <c r="C42" s="78">
        <f t="shared" ref="C42:C43" si="6">C41+1</f>
        <v>475</v>
      </c>
      <c r="D42" s="20"/>
      <c r="E42" s="27"/>
      <c r="F42" s="28"/>
      <c r="G42" s="28"/>
      <c r="H42" s="24"/>
      <c r="I42" s="24"/>
      <c r="J42" s="24"/>
      <c r="K42" s="24"/>
      <c r="L42" s="29"/>
      <c r="M42" s="100"/>
      <c r="N42" s="100"/>
      <c r="O42" s="20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31"/>
      <c r="C43" s="78">
        <f t="shared" si="6"/>
        <v>476</v>
      </c>
      <c r="D43" s="20"/>
      <c r="E43" s="27"/>
      <c r="F43" s="28"/>
      <c r="G43" s="28"/>
      <c r="H43" s="24"/>
      <c r="I43" s="24"/>
      <c r="J43" s="24"/>
      <c r="K43" s="24"/>
      <c r="L43" s="29"/>
      <c r="M43" s="100"/>
      <c r="N43" s="100"/>
      <c r="O43" s="20"/>
      <c r="P43" s="24"/>
      <c r="Q43" s="30"/>
      <c r="R43" s="26"/>
      <c r="S43" s="24"/>
      <c r="T43" s="30"/>
      <c r="U43" s="101"/>
      <c r="V43" s="30"/>
    </row>
    <row r="44" spans="1:22" x14ac:dyDescent="0.25">
      <c r="A44" s="114"/>
      <c r="B44" s="31"/>
      <c r="C44" s="78">
        <f>C43+1</f>
        <v>477</v>
      </c>
      <c r="D44" s="20"/>
      <c r="E44" s="27"/>
      <c r="F44" s="28"/>
      <c r="G44" s="28"/>
      <c r="H44" s="24"/>
      <c r="I44" s="24"/>
      <c r="J44" s="24"/>
      <c r="K44" s="24"/>
      <c r="L44" s="29"/>
      <c r="M44" s="100"/>
      <c r="N44" s="100"/>
      <c r="O44" s="20"/>
      <c r="P44" s="24"/>
      <c r="Q44" s="30"/>
      <c r="R44" s="26"/>
      <c r="S44" s="24"/>
      <c r="T44" s="30"/>
      <c r="U44" s="101"/>
      <c r="V44" s="30"/>
    </row>
    <row r="45" spans="1:22" x14ac:dyDescent="0.25">
      <c r="A45" s="114"/>
      <c r="B45" s="77"/>
      <c r="C45" s="78">
        <f t="shared" si="5"/>
        <v>478</v>
      </c>
      <c r="D45" s="20"/>
      <c r="E45" s="27"/>
      <c r="F45" s="28"/>
      <c r="G45" s="28"/>
      <c r="H45" s="24"/>
      <c r="I45" s="24"/>
      <c r="J45" s="24"/>
      <c r="K45" s="24"/>
      <c r="L45" s="29"/>
      <c r="M45" s="100"/>
      <c r="N45" s="100"/>
      <c r="O45" s="20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77"/>
      <c r="C46" s="78">
        <f t="shared" si="5"/>
        <v>479</v>
      </c>
      <c r="D46" s="20"/>
      <c r="E46" s="27"/>
      <c r="F46" s="28"/>
      <c r="G46" s="28"/>
      <c r="H46" s="24"/>
      <c r="I46" s="24"/>
      <c r="J46" s="24"/>
      <c r="K46" s="24"/>
      <c r="L46" s="29"/>
      <c r="M46" s="100"/>
      <c r="N46" s="100"/>
      <c r="O46" s="20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77"/>
      <c r="C47" s="78">
        <f t="shared" si="5"/>
        <v>480</v>
      </c>
      <c r="D47" s="20"/>
      <c r="E47" s="27"/>
      <c r="F47" s="28"/>
      <c r="G47" s="28"/>
      <c r="H47" s="24"/>
      <c r="I47" s="24"/>
      <c r="J47" s="24"/>
      <c r="K47" s="24"/>
      <c r="L47" s="29"/>
      <c r="M47" s="100"/>
      <c r="N47" s="100"/>
      <c r="O47" s="20"/>
      <c r="P47" s="24"/>
      <c r="Q47" s="30"/>
      <c r="R47" s="26"/>
      <c r="S47" s="24"/>
      <c r="T47" s="30"/>
      <c r="U47" s="101"/>
      <c r="V47" s="30"/>
    </row>
    <row r="48" spans="1:22" x14ac:dyDescent="0.25">
      <c r="A48" s="114"/>
      <c r="B48" s="77"/>
      <c r="C48" s="78">
        <f t="shared" si="5"/>
        <v>481</v>
      </c>
      <c r="D48" s="20"/>
      <c r="E48" s="27"/>
      <c r="F48" s="28"/>
      <c r="G48" s="28"/>
      <c r="H48" s="24"/>
      <c r="I48" s="24"/>
      <c r="J48" s="24"/>
      <c r="K48" s="24"/>
      <c r="L48" s="29"/>
      <c r="M48" s="100"/>
      <c r="N48" s="100"/>
      <c r="O48" s="20"/>
      <c r="P48" s="24"/>
      <c r="Q48" s="30"/>
      <c r="R48" s="26"/>
      <c r="S48" s="24"/>
      <c r="T48" s="30"/>
      <c r="U48" s="101"/>
      <c r="V48" s="30"/>
    </row>
    <row r="49" spans="1:22" x14ac:dyDescent="0.25">
      <c r="A49" s="114"/>
      <c r="B49" s="31"/>
      <c r="C49" s="78">
        <f t="shared" si="5"/>
        <v>482</v>
      </c>
      <c r="D49" s="20"/>
      <c r="E49" s="27"/>
      <c r="F49" s="28"/>
      <c r="G49" s="28"/>
      <c r="H49" s="24"/>
      <c r="I49" s="24"/>
      <c r="J49" s="24"/>
      <c r="K49" s="24"/>
      <c r="L49" s="29"/>
      <c r="M49" s="100"/>
      <c r="N49" s="100"/>
      <c r="O49" s="20"/>
      <c r="P49" s="24"/>
      <c r="Q49" s="30"/>
      <c r="R49" s="26"/>
      <c r="S49" s="24"/>
      <c r="T49" s="30"/>
      <c r="U49" s="101"/>
      <c r="V49" s="30"/>
    </row>
    <row r="50" spans="1:22" x14ac:dyDescent="0.25">
      <c r="A50" s="114"/>
      <c r="B50" s="31"/>
      <c r="C50" s="78">
        <f t="shared" si="5"/>
        <v>483</v>
      </c>
      <c r="D50" s="20"/>
      <c r="E50" s="27"/>
      <c r="F50" s="28"/>
      <c r="G50" s="28"/>
      <c r="H50" s="24"/>
      <c r="I50" s="24"/>
      <c r="J50" s="24"/>
      <c r="K50" s="24"/>
      <c r="L50" s="29"/>
      <c r="M50" s="100"/>
      <c r="N50" s="100"/>
      <c r="O50" s="20"/>
      <c r="P50" s="24"/>
      <c r="Q50" s="30"/>
      <c r="R50" s="26"/>
      <c r="S50" s="24"/>
      <c r="T50" s="30"/>
      <c r="U50" s="101"/>
      <c r="V50" s="30"/>
    </row>
    <row r="51" spans="1:22" x14ac:dyDescent="0.25">
      <c r="A51" s="115"/>
      <c r="B51" s="31"/>
      <c r="C51" s="78">
        <f t="shared" si="5"/>
        <v>484</v>
      </c>
      <c r="D51" s="20"/>
      <c r="E51" s="27"/>
      <c r="F51" s="28"/>
      <c r="G51" s="28"/>
      <c r="H51" s="24"/>
      <c r="I51" s="24"/>
      <c r="J51" s="24"/>
      <c r="K51" s="24"/>
      <c r="L51" s="29"/>
      <c r="M51" s="100"/>
      <c r="N51" s="100"/>
      <c r="O51" s="20"/>
      <c r="P51" s="24"/>
      <c r="Q51" s="30"/>
      <c r="R51" s="26"/>
      <c r="S51" s="24"/>
      <c r="T51" s="30"/>
      <c r="U51" s="101"/>
      <c r="V51" s="30"/>
    </row>
    <row r="52" spans="1:22" x14ac:dyDescent="0.25">
      <c r="A52" s="18" t="s">
        <v>81</v>
      </c>
      <c r="B52" s="77" t="s">
        <v>82</v>
      </c>
      <c r="C52" s="78">
        <f t="shared" si="5"/>
        <v>485</v>
      </c>
      <c r="D52" s="20"/>
      <c r="E52" s="27"/>
      <c r="F52" s="28"/>
      <c r="G52" s="28"/>
      <c r="H52" s="24"/>
      <c r="I52" s="24"/>
      <c r="J52" s="24"/>
      <c r="K52" s="24"/>
      <c r="L52" s="29"/>
      <c r="M52" s="100"/>
      <c r="N52" s="100"/>
      <c r="O52" s="20"/>
      <c r="P52" s="24"/>
      <c r="Q52" s="30"/>
      <c r="R52" s="26"/>
      <c r="S52" s="24"/>
      <c r="T52" s="30"/>
      <c r="U52" s="101"/>
      <c r="V52" s="30"/>
    </row>
    <row r="53" spans="1:22" x14ac:dyDescent="0.25">
      <c r="A53" s="18" t="s">
        <v>81</v>
      </c>
      <c r="B53" s="77" t="s">
        <v>83</v>
      </c>
      <c r="C53" s="78">
        <f t="shared" si="5"/>
        <v>486</v>
      </c>
      <c r="D53" s="20"/>
      <c r="E53" s="27"/>
      <c r="F53" s="28"/>
      <c r="G53" s="28"/>
      <c r="H53" s="24"/>
      <c r="I53" s="24"/>
      <c r="J53" s="24"/>
      <c r="K53" s="24"/>
      <c r="L53" s="29"/>
      <c r="M53" s="100"/>
      <c r="N53" s="100"/>
      <c r="O53" s="20"/>
      <c r="P53" s="24"/>
      <c r="Q53" s="30"/>
      <c r="R53" s="26"/>
      <c r="S53" s="24"/>
      <c r="T53" s="30"/>
      <c r="U53" s="101"/>
      <c r="V53" s="30"/>
    </row>
    <row r="54" spans="1:22" x14ac:dyDescent="0.25">
      <c r="A54" s="79"/>
      <c r="B54" s="80"/>
      <c r="C54" s="78"/>
      <c r="D54" s="81">
        <f t="shared" ref="D54:L54" si="7">SUM(D34:D53)</f>
        <v>2700</v>
      </c>
      <c r="E54" s="81">
        <f t="shared" si="7"/>
        <v>0</v>
      </c>
      <c r="F54" s="82">
        <f t="shared" si="7"/>
        <v>0</v>
      </c>
      <c r="G54" s="82">
        <f t="shared" si="7"/>
        <v>0</v>
      </c>
      <c r="H54" s="82">
        <f t="shared" si="7"/>
        <v>36.32</v>
      </c>
      <c r="I54" s="82">
        <f t="shared" si="7"/>
        <v>0</v>
      </c>
      <c r="J54" s="82">
        <f t="shared" si="7"/>
        <v>0</v>
      </c>
      <c r="K54" s="82">
        <f t="shared" si="7"/>
        <v>0</v>
      </c>
      <c r="L54" s="83">
        <f t="shared" si="7"/>
        <v>0</v>
      </c>
      <c r="M54" s="116">
        <f>SUM(M35:M53)</f>
        <v>0</v>
      </c>
      <c r="N54" s="116">
        <f t="shared" ref="N54:V54" si="8">SUM(N34:N53)</f>
        <v>0</v>
      </c>
      <c r="O54" s="81">
        <f t="shared" si="8"/>
        <v>560</v>
      </c>
      <c r="P54" s="82">
        <f t="shared" si="8"/>
        <v>1.54</v>
      </c>
      <c r="Q54" s="82">
        <f t="shared" si="8"/>
        <v>0</v>
      </c>
      <c r="R54" s="81">
        <f t="shared" si="8"/>
        <v>30</v>
      </c>
      <c r="S54" s="82">
        <f t="shared" si="8"/>
        <v>0</v>
      </c>
      <c r="T54" s="82">
        <f t="shared" si="8"/>
        <v>0</v>
      </c>
      <c r="U54" s="82">
        <f t="shared" si="8"/>
        <v>0</v>
      </c>
      <c r="V54" s="82">
        <f t="shared" si="8"/>
        <v>0</v>
      </c>
    </row>
    <row r="55" spans="1:22" ht="15.75" thickBot="1" x14ac:dyDescent="0.3">
      <c r="A55" s="87" t="s">
        <v>87</v>
      </c>
      <c r="B55" s="88">
        <f>D55+E55+F55*5+G55*3.5+O55+R55</f>
        <v>25574.959999999999</v>
      </c>
      <c r="C55" s="89" t="s">
        <v>88</v>
      </c>
      <c r="D55" s="90">
        <f t="shared" ref="D55:V55" si="9">D19+D33-D54</f>
        <v>2830</v>
      </c>
      <c r="E55" s="90">
        <f t="shared" si="9"/>
        <v>13020</v>
      </c>
      <c r="F55" s="91">
        <f t="shared" si="9"/>
        <v>735.39200000000005</v>
      </c>
      <c r="G55" s="91">
        <f t="shared" si="9"/>
        <v>0</v>
      </c>
      <c r="H55" s="91">
        <f t="shared" si="9"/>
        <v>35880.129999999925</v>
      </c>
      <c r="I55" s="91">
        <f t="shared" si="9"/>
        <v>40320.614999999998</v>
      </c>
      <c r="J55" s="91">
        <f t="shared" si="9"/>
        <v>453.22999999999729</v>
      </c>
      <c r="K55" s="91">
        <f t="shared" si="9"/>
        <v>1</v>
      </c>
      <c r="L55" s="92">
        <f t="shared" si="9"/>
        <v>1454.5000000000146</v>
      </c>
      <c r="M55" s="117">
        <f t="shared" si="9"/>
        <v>101917</v>
      </c>
      <c r="N55" s="117">
        <f t="shared" si="9"/>
        <v>550</v>
      </c>
      <c r="O55" s="90">
        <f t="shared" si="9"/>
        <v>4073</v>
      </c>
      <c r="P55" s="91">
        <f t="shared" si="9"/>
        <v>-4904.2200000001822</v>
      </c>
      <c r="Q55" s="91">
        <f t="shared" si="9"/>
        <v>0</v>
      </c>
      <c r="R55" s="90">
        <f t="shared" si="9"/>
        <v>1975</v>
      </c>
      <c r="S55" s="91">
        <f t="shared" si="9"/>
        <v>-77073.62</v>
      </c>
      <c r="T55" s="91">
        <f t="shared" si="9"/>
        <v>0</v>
      </c>
      <c r="U55" s="91">
        <f t="shared" si="9"/>
        <v>380000</v>
      </c>
      <c r="V55" s="91">
        <f t="shared" si="9"/>
        <v>22738.360000000022</v>
      </c>
    </row>
  </sheetData>
  <mergeCells count="12">
    <mergeCell ref="U2:V2"/>
    <mergeCell ref="A19:B19"/>
    <mergeCell ref="A33:B33"/>
    <mergeCell ref="A34:B34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2115F-D1A7-42CE-AD8B-2E498B2A2880}">
  <dimension ref="A1:V56"/>
  <sheetViews>
    <sheetView rightToLeft="1" tabSelected="1" workbookViewId="0">
      <selection activeCell="B13" sqref="B13"/>
    </sheetView>
  </sheetViews>
  <sheetFormatPr defaultRowHeight="15" x14ac:dyDescent="0.25"/>
  <cols>
    <col min="1" max="1" width="29.42578125" customWidth="1"/>
    <col min="2" max="2" width="33.28515625" customWidth="1"/>
    <col min="3" max="3" width="6.7109375" customWidth="1"/>
    <col min="4" max="5" width="9" style="95"/>
    <col min="6" max="11" width="9" style="96"/>
    <col min="12" max="12" width="9.42578125" style="96" bestFit="1" customWidth="1"/>
    <col min="13" max="14" width="9.42578125" style="96" customWidth="1"/>
    <col min="15" max="15" width="9.5703125" style="95" bestFit="1" customWidth="1"/>
    <col min="16" max="16" width="9.85546875" style="96" bestFit="1" customWidth="1"/>
    <col min="17" max="17" width="9" style="96"/>
    <col min="18" max="18" width="9.5703125" style="95" bestFit="1" customWidth="1"/>
    <col min="19" max="19" width="9.85546875" style="96" bestFit="1" customWidth="1"/>
    <col min="20" max="20" width="9.7109375" style="96" bestFit="1" customWidth="1"/>
    <col min="21" max="21" width="9.42578125" style="96" bestFit="1" customWidth="1"/>
    <col min="22" max="22" width="9" style="96"/>
  </cols>
  <sheetData>
    <row r="1" spans="1:22" x14ac:dyDescent="0.25">
      <c r="A1" s="1">
        <v>5</v>
      </c>
      <c r="B1" s="2">
        <f>'[1]1'!B1</f>
        <v>5</v>
      </c>
      <c r="C1" s="3"/>
      <c r="D1" s="135" t="s">
        <v>0</v>
      </c>
      <c r="E1" s="136"/>
      <c r="F1" s="136"/>
      <c r="G1" s="136"/>
      <c r="H1" s="136"/>
      <c r="I1" s="136"/>
      <c r="J1" s="136"/>
      <c r="K1" s="136"/>
      <c r="L1" s="136"/>
      <c r="M1" s="136"/>
      <c r="N1" s="137"/>
      <c r="O1" s="138" t="s">
        <v>1</v>
      </c>
      <c r="P1" s="139"/>
      <c r="Q1" s="140"/>
      <c r="R1" s="138" t="s">
        <v>2</v>
      </c>
      <c r="S1" s="139"/>
      <c r="T1" s="140"/>
      <c r="U1" s="97" t="s">
        <v>3</v>
      </c>
      <c r="V1" s="5" t="s">
        <v>4</v>
      </c>
    </row>
    <row r="2" spans="1:22" x14ac:dyDescent="0.25">
      <c r="A2" s="129">
        <f>'[1]1'!A2:B2</f>
        <v>2025</v>
      </c>
      <c r="B2" s="130"/>
      <c r="C2" s="6"/>
      <c r="D2" s="130" t="s">
        <v>5</v>
      </c>
      <c r="E2" s="141"/>
      <c r="F2" s="141"/>
      <c r="G2" s="141"/>
      <c r="H2" s="142" t="s">
        <v>6</v>
      </c>
      <c r="I2" s="143"/>
      <c r="J2" s="143"/>
      <c r="K2" s="143"/>
      <c r="L2" s="143"/>
      <c r="M2" s="143"/>
      <c r="N2" s="144"/>
      <c r="O2" s="11" t="s">
        <v>5</v>
      </c>
      <c r="P2" s="141" t="s">
        <v>6</v>
      </c>
      <c r="Q2" s="128"/>
      <c r="R2" s="11" t="s">
        <v>5</v>
      </c>
      <c r="S2" s="141" t="s">
        <v>6</v>
      </c>
      <c r="T2" s="128"/>
      <c r="U2" s="127" t="s">
        <v>5</v>
      </c>
      <c r="V2" s="1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99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416</v>
      </c>
      <c r="D4" s="13">
        <f>'[1]4'!D56</f>
        <v>2830</v>
      </c>
      <c r="E4" s="13">
        <f>'[1]4'!E56</f>
        <v>13020</v>
      </c>
      <c r="F4" s="17">
        <f>'[1]4'!F56</f>
        <v>735.39200000000005</v>
      </c>
      <c r="G4" s="17">
        <f>'[1]4'!G56</f>
        <v>0</v>
      </c>
      <c r="H4" s="17">
        <f>'[1]4'!H56</f>
        <v>36880.129999999925</v>
      </c>
      <c r="I4" s="17">
        <f>'[1]4'!I56</f>
        <v>40320.614999999998</v>
      </c>
      <c r="J4" s="17">
        <f>'[1]4'!J56</f>
        <v>453.22999999999729</v>
      </c>
      <c r="K4" s="17">
        <f>'[1]4'!K56</f>
        <v>1</v>
      </c>
      <c r="L4" s="9">
        <f>'[1]4'!L56</f>
        <v>1454.5000000000146</v>
      </c>
      <c r="M4" s="15">
        <f>'[1]4'!M56</f>
        <v>101917</v>
      </c>
      <c r="N4" s="17">
        <f>'[1]4'!N56</f>
        <v>550</v>
      </c>
      <c r="O4" s="13">
        <f>'[1]4'!O56</f>
        <v>4073</v>
      </c>
      <c r="P4" s="17">
        <f>'[1]4'!P56</f>
        <v>-4904.2200000001822</v>
      </c>
      <c r="Q4" s="17">
        <f>'[1]4'!Q56</f>
        <v>0</v>
      </c>
      <c r="R4" s="13">
        <f>'[1]4'!R56</f>
        <v>1975</v>
      </c>
      <c r="S4" s="17">
        <f>'[1]4'!S56</f>
        <v>-77073.62</v>
      </c>
      <c r="T4" s="17">
        <f>'[1]4'!T56</f>
        <v>0</v>
      </c>
      <c r="U4" s="17">
        <f>'[1]4'!U56</f>
        <v>380000</v>
      </c>
      <c r="V4" s="17">
        <f>'[1]4'!V56</f>
        <v>22738.360000000022</v>
      </c>
    </row>
    <row r="5" spans="1:22" x14ac:dyDescent="0.25">
      <c r="A5" s="18"/>
      <c r="B5" s="19" t="s">
        <v>32</v>
      </c>
      <c r="C5" s="6">
        <f>C4+1</f>
        <v>417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>
        <v>5310</v>
      </c>
      <c r="P5" s="24"/>
      <c r="Q5" s="30"/>
      <c r="R5" s="26"/>
      <c r="S5" s="24"/>
      <c r="T5" s="30"/>
      <c r="U5" s="101"/>
      <c r="V5" s="30"/>
    </row>
    <row r="6" spans="1:22" x14ac:dyDescent="0.25">
      <c r="A6" s="18"/>
      <c r="B6" s="19" t="s">
        <v>34</v>
      </c>
      <c r="C6" s="6">
        <f t="shared" ref="C6:C15" si="0">C5+1</f>
        <v>418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>
        <v>1350</v>
      </c>
      <c r="S6" s="24"/>
      <c r="T6" s="30"/>
      <c r="U6" s="101"/>
      <c r="V6" s="30"/>
    </row>
    <row r="7" spans="1:22" x14ac:dyDescent="0.25">
      <c r="A7" s="19"/>
      <c r="B7" s="19"/>
      <c r="C7" s="6">
        <f t="shared" si="0"/>
        <v>419</v>
      </c>
      <c r="D7" s="20"/>
      <c r="E7" s="27"/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24"/>
      <c r="T7" s="30"/>
      <c r="U7" s="101"/>
      <c r="V7" s="30"/>
    </row>
    <row r="8" spans="1:22" x14ac:dyDescent="0.25">
      <c r="A8" s="18"/>
      <c r="B8" s="19"/>
      <c r="C8" s="6">
        <f>C7+1</f>
        <v>420</v>
      </c>
      <c r="D8" s="20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/>
      <c r="C9" s="6">
        <f t="shared" ref="C9:C10" si="1">C8+1</f>
        <v>421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/>
      <c r="C10" s="6">
        <f t="shared" si="1"/>
        <v>422</v>
      </c>
      <c r="D10" s="20"/>
      <c r="E10" s="27"/>
      <c r="F10" s="28"/>
      <c r="G10" s="28"/>
      <c r="H10" s="24"/>
      <c r="I10" s="24"/>
      <c r="J10" s="24"/>
      <c r="K10" s="24"/>
      <c r="L10" s="118"/>
      <c r="M10" s="119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19"/>
      <c r="C11" s="6">
        <f t="shared" si="0"/>
        <v>423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424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425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 t="s">
        <v>32</v>
      </c>
      <c r="C14" s="6">
        <f t="shared" si="0"/>
        <v>426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ht="15.75" thickBot="1" x14ac:dyDescent="0.3">
      <c r="A15" s="18"/>
      <c r="B15" s="19" t="s">
        <v>34</v>
      </c>
      <c r="C15" s="6">
        <f t="shared" si="0"/>
        <v>427</v>
      </c>
      <c r="D15" s="32"/>
      <c r="E15" s="33"/>
      <c r="F15" s="34"/>
      <c r="G15" s="34"/>
      <c r="H15" s="35"/>
      <c r="I15" s="35"/>
      <c r="J15" s="35"/>
      <c r="K15" s="35"/>
      <c r="L15" s="36"/>
      <c r="M15" s="24"/>
      <c r="N15" s="120"/>
      <c r="O15" s="38"/>
      <c r="P15" s="35"/>
      <c r="Q15" s="39"/>
      <c r="R15" s="38"/>
      <c r="S15" s="35"/>
      <c r="T15" s="39"/>
      <c r="U15" s="104"/>
      <c r="V15" s="39"/>
    </row>
    <row r="16" spans="1:22" ht="15.75" thickBot="1" x14ac:dyDescent="0.3">
      <c r="A16" s="129"/>
      <c r="B16" s="130"/>
      <c r="C16" s="6"/>
      <c r="D16" s="41">
        <f t="shared" ref="D16:V16" si="2">SUM(D4:D15)</f>
        <v>2830</v>
      </c>
      <c r="E16" s="42">
        <f t="shared" si="2"/>
        <v>13020</v>
      </c>
      <c r="F16" s="43">
        <f t="shared" si="2"/>
        <v>735.39200000000005</v>
      </c>
      <c r="G16" s="43">
        <f t="shared" si="2"/>
        <v>0</v>
      </c>
      <c r="H16" s="43">
        <f t="shared" si="2"/>
        <v>36880.129999999925</v>
      </c>
      <c r="I16" s="43">
        <f t="shared" si="2"/>
        <v>40320.614999999998</v>
      </c>
      <c r="J16" s="43">
        <f t="shared" si="2"/>
        <v>453.22999999999729</v>
      </c>
      <c r="K16" s="43">
        <f t="shared" si="2"/>
        <v>1</v>
      </c>
      <c r="L16" s="44">
        <f t="shared" si="2"/>
        <v>1454.5000000000146</v>
      </c>
      <c r="M16" s="15">
        <f>SUM(M4:M15)</f>
        <v>101917</v>
      </c>
      <c r="N16" s="121">
        <f t="shared" si="2"/>
        <v>550</v>
      </c>
      <c r="O16" s="42">
        <f t="shared" si="2"/>
        <v>9383</v>
      </c>
      <c r="P16" s="43">
        <f t="shared" si="2"/>
        <v>-4904.2200000001822</v>
      </c>
      <c r="Q16" s="43">
        <f t="shared" si="2"/>
        <v>0</v>
      </c>
      <c r="R16" s="42">
        <f t="shared" si="2"/>
        <v>3325</v>
      </c>
      <c r="S16" s="43">
        <f t="shared" si="2"/>
        <v>-77073.62</v>
      </c>
      <c r="T16" s="43">
        <f t="shared" si="2"/>
        <v>0</v>
      </c>
      <c r="U16" s="43">
        <f t="shared" si="2"/>
        <v>380000</v>
      </c>
      <c r="V16" s="43">
        <f t="shared" si="2"/>
        <v>22738.360000000022</v>
      </c>
    </row>
    <row r="17" spans="1:22" x14ac:dyDescent="0.25">
      <c r="A17" s="49" t="s">
        <v>93</v>
      </c>
      <c r="B17" s="49" t="s">
        <v>42</v>
      </c>
      <c r="C17" s="50">
        <v>212</v>
      </c>
      <c r="D17" s="51"/>
      <c r="E17" s="52"/>
      <c r="F17" s="53"/>
      <c r="G17" s="53"/>
      <c r="H17" s="53"/>
      <c r="I17" s="53"/>
      <c r="J17" s="53"/>
      <c r="K17" s="53"/>
      <c r="L17" s="54"/>
      <c r="M17" s="122"/>
      <c r="N17" s="123"/>
      <c r="O17" s="56"/>
      <c r="P17" s="53"/>
      <c r="Q17" s="57"/>
      <c r="R17" s="56"/>
      <c r="S17" s="53"/>
      <c r="T17" s="57"/>
      <c r="U17" s="106"/>
      <c r="V17" s="57"/>
    </row>
    <row r="18" spans="1:22" x14ac:dyDescent="0.25">
      <c r="A18" s="18" t="s">
        <v>94</v>
      </c>
      <c r="B18" s="19" t="s">
        <v>47</v>
      </c>
      <c r="C18" s="50">
        <f>C17+1</f>
        <v>213</v>
      </c>
      <c r="D18" s="20"/>
      <c r="E18" s="27">
        <v>6123</v>
      </c>
      <c r="F18" s="28"/>
      <c r="G18" s="28"/>
      <c r="H18" s="24"/>
      <c r="I18" s="24"/>
      <c r="J18" s="24"/>
      <c r="K18" s="24"/>
      <c r="L18" s="29"/>
      <c r="M18" s="24"/>
      <c r="N18" s="23"/>
      <c r="O18" s="26">
        <v>-4073</v>
      </c>
      <c r="P18" s="24"/>
      <c r="Q18" s="30"/>
      <c r="R18" s="26">
        <v>-2050</v>
      </c>
      <c r="S18" s="24"/>
      <c r="T18" s="30"/>
      <c r="U18" s="101"/>
      <c r="V18" s="30"/>
    </row>
    <row r="19" spans="1:22" x14ac:dyDescent="0.25">
      <c r="A19" s="18" t="s">
        <v>101</v>
      </c>
      <c r="B19" s="19" t="s">
        <v>25</v>
      </c>
      <c r="C19" s="50">
        <f t="shared" ref="C19:C30" si="3">C18+1</f>
        <v>214</v>
      </c>
      <c r="D19" s="20"/>
      <c r="E19" s="27">
        <v>-20000</v>
      </c>
      <c r="F19" s="28"/>
      <c r="G19" s="28"/>
      <c r="H19" s="24"/>
      <c r="I19" s="24"/>
      <c r="J19" s="24"/>
      <c r="K19" s="24"/>
      <c r="L19" s="29"/>
      <c r="M19" s="24"/>
      <c r="N19" s="23"/>
      <c r="O19" s="26"/>
      <c r="P19" s="24"/>
      <c r="Q19" s="30"/>
      <c r="R19" s="26"/>
      <c r="S19" s="24">
        <v>20000</v>
      </c>
      <c r="T19" s="30"/>
      <c r="U19" s="101"/>
      <c r="V19" s="30"/>
    </row>
    <row r="20" spans="1:22" x14ac:dyDescent="0.25">
      <c r="A20" s="18" t="s">
        <v>102</v>
      </c>
      <c r="B20" s="19" t="s">
        <v>103</v>
      </c>
      <c r="C20" s="50">
        <f t="shared" si="3"/>
        <v>215</v>
      </c>
      <c r="D20" s="20"/>
      <c r="E20" s="27"/>
      <c r="F20" s="28">
        <v>-440</v>
      </c>
      <c r="G20" s="28"/>
      <c r="H20" s="24"/>
      <c r="I20" s="24">
        <v>440</v>
      </c>
      <c r="J20" s="24"/>
      <c r="K20" s="24"/>
      <c r="L20" s="29"/>
      <c r="M20" s="24"/>
      <c r="N20" s="23"/>
      <c r="O20" s="26"/>
      <c r="P20" s="24"/>
      <c r="Q20" s="30"/>
      <c r="R20" s="26"/>
      <c r="S20" s="24"/>
      <c r="T20" s="30"/>
      <c r="U20" s="101"/>
      <c r="V20" s="30"/>
    </row>
    <row r="21" spans="1:22" x14ac:dyDescent="0.25">
      <c r="A21" s="18"/>
      <c r="B21" s="19"/>
      <c r="C21" s="50">
        <f t="shared" si="3"/>
        <v>216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8"/>
      <c r="B22" s="19"/>
      <c r="C22" s="50">
        <f t="shared" si="3"/>
        <v>217</v>
      </c>
      <c r="D22" s="20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 x14ac:dyDescent="0.25">
      <c r="A23" s="18"/>
      <c r="B23" s="19"/>
      <c r="C23" s="50">
        <f t="shared" si="3"/>
        <v>218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24"/>
      <c r="T23" s="30"/>
      <c r="U23" s="101"/>
      <c r="V23" s="30"/>
    </row>
    <row r="24" spans="1:22" x14ac:dyDescent="0.25">
      <c r="A24" s="18"/>
      <c r="B24" s="19"/>
      <c r="C24" s="50">
        <f t="shared" si="3"/>
        <v>219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24"/>
      <c r="T24" s="30"/>
      <c r="U24" s="101"/>
      <c r="V24" s="30"/>
    </row>
    <row r="25" spans="1:22" x14ac:dyDescent="0.25">
      <c r="A25" s="18"/>
      <c r="B25" s="19"/>
      <c r="C25" s="50">
        <f t="shared" si="3"/>
        <v>220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3"/>
      <c r="O25" s="26"/>
      <c r="P25" s="24"/>
      <c r="Q25" s="30"/>
      <c r="R25" s="26"/>
      <c r="S25" s="24"/>
      <c r="T25" s="30"/>
      <c r="U25" s="101"/>
      <c r="V25" s="30"/>
    </row>
    <row r="26" spans="1:22" x14ac:dyDescent="0.25">
      <c r="A26" s="18"/>
      <c r="B26" s="19"/>
      <c r="C26" s="50">
        <f t="shared" si="3"/>
        <v>221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24"/>
      <c r="T26" s="30"/>
      <c r="U26" s="101"/>
      <c r="V26" s="30"/>
    </row>
    <row r="27" spans="1:22" x14ac:dyDescent="0.25">
      <c r="A27" s="59"/>
      <c r="B27" s="60"/>
      <c r="C27" s="50">
        <f t="shared" si="3"/>
        <v>222</v>
      </c>
      <c r="D27" s="32"/>
      <c r="E27" s="33"/>
      <c r="F27" s="34"/>
      <c r="G27" s="34"/>
      <c r="H27" s="35"/>
      <c r="I27" s="35"/>
      <c r="J27" s="35"/>
      <c r="K27" s="35"/>
      <c r="L27" s="36"/>
      <c r="M27" s="24"/>
      <c r="N27" s="120"/>
      <c r="O27" s="38"/>
      <c r="P27" s="35"/>
      <c r="Q27" s="39"/>
      <c r="R27" s="38"/>
      <c r="S27" s="35"/>
      <c r="T27" s="39"/>
      <c r="U27" s="104"/>
      <c r="V27" s="39"/>
    </row>
    <row r="28" spans="1:22" x14ac:dyDescent="0.25">
      <c r="A28" s="59"/>
      <c r="B28" s="60"/>
      <c r="C28" s="50">
        <f t="shared" si="3"/>
        <v>223</v>
      </c>
      <c r="D28" s="32"/>
      <c r="E28" s="33"/>
      <c r="F28" s="34"/>
      <c r="G28" s="34"/>
      <c r="H28" s="35"/>
      <c r="I28" s="35"/>
      <c r="J28" s="35"/>
      <c r="K28" s="35"/>
      <c r="L28" s="36"/>
      <c r="M28" s="24"/>
      <c r="N28" s="120"/>
      <c r="O28" s="38"/>
      <c r="P28" s="35"/>
      <c r="Q28" s="39"/>
      <c r="R28" s="38"/>
      <c r="S28" s="35"/>
      <c r="T28" s="39"/>
      <c r="U28" s="104"/>
      <c r="V28" s="39"/>
    </row>
    <row r="29" spans="1:22" x14ac:dyDescent="0.25">
      <c r="A29" s="59"/>
      <c r="B29" s="60"/>
      <c r="C29" s="50">
        <f t="shared" si="3"/>
        <v>224</v>
      </c>
      <c r="D29" s="32"/>
      <c r="E29" s="33"/>
      <c r="F29" s="34"/>
      <c r="G29" s="34"/>
      <c r="H29" s="35"/>
      <c r="I29" s="35"/>
      <c r="J29" s="35"/>
      <c r="K29" s="35"/>
      <c r="L29" s="36"/>
      <c r="M29" s="24"/>
      <c r="N29" s="120"/>
      <c r="O29" s="38"/>
      <c r="P29" s="35"/>
      <c r="Q29" s="39"/>
      <c r="R29" s="38"/>
      <c r="S29" s="35"/>
      <c r="T29" s="39"/>
      <c r="U29" s="104"/>
      <c r="V29" s="39"/>
    </row>
    <row r="30" spans="1:22" ht="15.75" thickBot="1" x14ac:dyDescent="0.3">
      <c r="A30" s="59"/>
      <c r="B30" s="60"/>
      <c r="C30" s="50">
        <f t="shared" si="3"/>
        <v>225</v>
      </c>
      <c r="D30" s="32"/>
      <c r="E30" s="33"/>
      <c r="F30" s="34"/>
      <c r="G30" s="34"/>
      <c r="H30" s="35"/>
      <c r="I30" s="35"/>
      <c r="J30" s="35"/>
      <c r="K30" s="35"/>
      <c r="L30" s="36"/>
      <c r="M30" s="24"/>
      <c r="N30" s="120"/>
      <c r="O30" s="38"/>
      <c r="P30" s="35"/>
      <c r="Q30" s="39"/>
      <c r="R30" s="38"/>
      <c r="S30" s="35"/>
      <c r="T30" s="39"/>
      <c r="U30" s="104"/>
      <c r="V30" s="39"/>
    </row>
    <row r="31" spans="1:22" ht="15.75" thickBot="1" x14ac:dyDescent="0.3">
      <c r="A31" s="131"/>
      <c r="B31" s="132"/>
      <c r="C31" s="61"/>
      <c r="D31" s="62">
        <f>SUM(D17:D30)</f>
        <v>0</v>
      </c>
      <c r="E31" s="62">
        <f t="shared" ref="E31:V31" si="4">SUM(E17:E30)</f>
        <v>-13877</v>
      </c>
      <c r="F31" s="63">
        <f t="shared" si="4"/>
        <v>-440</v>
      </c>
      <c r="G31" s="63">
        <f t="shared" si="4"/>
        <v>0</v>
      </c>
      <c r="H31" s="63">
        <f t="shared" si="4"/>
        <v>0</v>
      </c>
      <c r="I31" s="63">
        <f t="shared" si="4"/>
        <v>440</v>
      </c>
      <c r="J31" s="63">
        <f t="shared" si="4"/>
        <v>0</v>
      </c>
      <c r="K31" s="63">
        <f t="shared" si="4"/>
        <v>0</v>
      </c>
      <c r="L31" s="64">
        <f t="shared" si="4"/>
        <v>0</v>
      </c>
      <c r="M31" s="124">
        <f>SUM(M18:M30)</f>
        <v>0</v>
      </c>
      <c r="N31" s="63">
        <f t="shared" si="4"/>
        <v>0</v>
      </c>
      <c r="O31" s="62">
        <f t="shared" si="4"/>
        <v>-4073</v>
      </c>
      <c r="P31" s="63">
        <f t="shared" si="4"/>
        <v>0</v>
      </c>
      <c r="Q31" s="63">
        <f t="shared" si="4"/>
        <v>0</v>
      </c>
      <c r="R31" s="62">
        <f t="shared" si="4"/>
        <v>-2050</v>
      </c>
      <c r="S31" s="63">
        <f t="shared" si="4"/>
        <v>20000</v>
      </c>
      <c r="T31" s="63">
        <f t="shared" si="4"/>
        <v>0</v>
      </c>
      <c r="U31" s="63">
        <f t="shared" si="4"/>
        <v>0</v>
      </c>
      <c r="V31" s="63">
        <f t="shared" si="4"/>
        <v>0</v>
      </c>
    </row>
    <row r="32" spans="1:22" x14ac:dyDescent="0.25">
      <c r="A32" s="133" t="s">
        <v>48</v>
      </c>
      <c r="B32" s="134"/>
      <c r="C32" s="68">
        <v>474</v>
      </c>
      <c r="D32" s="69"/>
      <c r="E32" s="70"/>
      <c r="F32" s="71"/>
      <c r="G32" s="71"/>
      <c r="H32" s="71"/>
      <c r="I32" s="71"/>
      <c r="J32" s="71"/>
      <c r="K32" s="71"/>
      <c r="L32" s="72"/>
      <c r="M32" s="125"/>
      <c r="N32" s="126"/>
      <c r="O32" s="74"/>
      <c r="P32" s="71"/>
      <c r="Q32" s="75"/>
      <c r="R32" s="74"/>
      <c r="S32" s="71"/>
      <c r="T32" s="75"/>
      <c r="U32" s="113"/>
      <c r="V32" s="75"/>
    </row>
    <row r="33" spans="1:22" x14ac:dyDescent="0.25">
      <c r="A33" s="102" t="s">
        <v>104</v>
      </c>
      <c r="B33" s="77" t="s">
        <v>82</v>
      </c>
      <c r="C33" s="78">
        <f>C32+1</f>
        <v>475</v>
      </c>
      <c r="D33" s="20"/>
      <c r="E33" s="27"/>
      <c r="F33" s="28"/>
      <c r="G33" s="28"/>
      <c r="H33" s="24"/>
      <c r="I33" s="24"/>
      <c r="J33" s="24"/>
      <c r="K33" s="24"/>
      <c r="L33" s="29"/>
      <c r="M33" s="24"/>
      <c r="N33" s="23"/>
      <c r="O33" s="26">
        <v>340</v>
      </c>
      <c r="P33" s="24"/>
      <c r="Q33" s="30"/>
      <c r="R33" s="26"/>
      <c r="S33" s="24"/>
      <c r="T33" s="30"/>
      <c r="U33" s="101"/>
      <c r="V33" s="30"/>
    </row>
    <row r="34" spans="1:22" x14ac:dyDescent="0.25">
      <c r="A34" s="102" t="s">
        <v>104</v>
      </c>
      <c r="B34" s="77" t="s">
        <v>83</v>
      </c>
      <c r="C34" s="78">
        <f t="shared" ref="C34:C54" si="5">C33+1</f>
        <v>476</v>
      </c>
      <c r="D34" s="20"/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>
        <v>130</v>
      </c>
      <c r="S34" s="24"/>
      <c r="T34" s="30"/>
      <c r="U34" s="101"/>
      <c r="V34" s="30"/>
    </row>
    <row r="35" spans="1:22" x14ac:dyDescent="0.25">
      <c r="A35" s="102" t="s">
        <v>105</v>
      </c>
      <c r="B35" s="77" t="s">
        <v>106</v>
      </c>
      <c r="C35" s="78">
        <f t="shared" si="5"/>
        <v>477</v>
      </c>
      <c r="D35" s="20">
        <v>389</v>
      </c>
      <c r="E35" s="27"/>
      <c r="F35" s="28"/>
      <c r="G35" s="28"/>
      <c r="H35" s="24"/>
      <c r="I35" s="24"/>
      <c r="J35" s="24"/>
      <c r="K35" s="24"/>
      <c r="L35" s="29"/>
      <c r="M35" s="24"/>
      <c r="N35" s="23"/>
      <c r="O35" s="26"/>
      <c r="P35" s="24"/>
      <c r="Q35" s="30"/>
      <c r="R35" s="26"/>
      <c r="S35" s="24"/>
      <c r="T35" s="30"/>
      <c r="U35" s="101"/>
      <c r="V35" s="30"/>
    </row>
    <row r="36" spans="1:22" x14ac:dyDescent="0.25">
      <c r="A36" s="18" t="s">
        <v>107</v>
      </c>
      <c r="B36" s="77" t="s">
        <v>108</v>
      </c>
      <c r="C36" s="78">
        <f t="shared" si="5"/>
        <v>478</v>
      </c>
      <c r="D36" s="20">
        <v>950</v>
      </c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24"/>
      <c r="T36" s="30"/>
      <c r="U36" s="101"/>
      <c r="V36" s="30"/>
    </row>
    <row r="37" spans="1:22" x14ac:dyDescent="0.25">
      <c r="A37" s="18" t="s">
        <v>109</v>
      </c>
      <c r="B37" s="77" t="s">
        <v>110</v>
      </c>
      <c r="C37" s="78">
        <f t="shared" si="5"/>
        <v>479</v>
      </c>
      <c r="D37" s="20">
        <v>383</v>
      </c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18"/>
      <c r="B38" s="19"/>
      <c r="C38" s="78">
        <f t="shared" si="5"/>
        <v>480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02"/>
      <c r="B39" s="77"/>
      <c r="C39" s="78">
        <f t="shared" si="5"/>
        <v>481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8"/>
      <c r="B40" s="19"/>
      <c r="C40" s="78">
        <f t="shared" si="5"/>
        <v>482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77"/>
      <c r="C41" s="78">
        <f t="shared" si="5"/>
        <v>483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/>
      <c r="B42" s="77"/>
      <c r="C42" s="78">
        <f t="shared" si="5"/>
        <v>484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77"/>
      <c r="C43" s="78">
        <f t="shared" si="5"/>
        <v>485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02"/>
      <c r="B44" s="77"/>
      <c r="C44" s="78">
        <f t="shared" si="5"/>
        <v>486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02"/>
      <c r="B45" s="77"/>
      <c r="C45" s="78">
        <f t="shared" si="5"/>
        <v>487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02"/>
      <c r="B46" s="77"/>
      <c r="C46" s="78">
        <f t="shared" si="5"/>
        <v>488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102"/>
      <c r="B47" s="77"/>
      <c r="C47" s="78">
        <f t="shared" si="5"/>
        <v>489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 x14ac:dyDescent="0.25">
      <c r="A48" s="102"/>
      <c r="B48" s="77"/>
      <c r="C48" s="78">
        <f t="shared" si="5"/>
        <v>490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 x14ac:dyDescent="0.25">
      <c r="A49" s="102"/>
      <c r="B49" s="77"/>
      <c r="C49" s="78">
        <f t="shared" si="5"/>
        <v>491</v>
      </c>
      <c r="D49" s="20"/>
      <c r="E49" s="27"/>
      <c r="F49" s="28"/>
      <c r="G49" s="28"/>
      <c r="H49" s="24"/>
      <c r="I49" s="24"/>
      <c r="J49" s="24"/>
      <c r="K49" s="24"/>
      <c r="L49" s="29"/>
      <c r="M49" s="24"/>
      <c r="N49" s="23"/>
      <c r="O49" s="26"/>
      <c r="P49" s="24"/>
      <c r="Q49" s="30"/>
      <c r="R49" s="26"/>
      <c r="S49" s="24"/>
      <c r="T49" s="30"/>
      <c r="U49" s="101"/>
      <c r="V49" s="30"/>
    </row>
    <row r="50" spans="1:22" x14ac:dyDescent="0.25">
      <c r="A50" s="18"/>
      <c r="B50" s="77"/>
      <c r="C50" s="78">
        <f t="shared" si="5"/>
        <v>492</v>
      </c>
      <c r="D50" s="20"/>
      <c r="E50" s="27"/>
      <c r="F50" s="28"/>
      <c r="G50" s="28"/>
      <c r="H50" s="24"/>
      <c r="I50" s="24"/>
      <c r="J50" s="24"/>
      <c r="K50" s="24"/>
      <c r="L50" s="29"/>
      <c r="M50" s="24"/>
      <c r="N50" s="23"/>
      <c r="O50" s="26"/>
      <c r="P50" s="24"/>
      <c r="Q50" s="30"/>
      <c r="R50" s="26"/>
      <c r="S50" s="24"/>
      <c r="T50" s="30"/>
      <c r="U50" s="101"/>
      <c r="V50" s="30"/>
    </row>
    <row r="51" spans="1:22" x14ac:dyDescent="0.25">
      <c r="A51" s="18"/>
      <c r="B51" s="77"/>
      <c r="C51" s="78">
        <f t="shared" si="5"/>
        <v>493</v>
      </c>
      <c r="D51" s="20"/>
      <c r="E51" s="27"/>
      <c r="F51" s="28"/>
      <c r="G51" s="28"/>
      <c r="H51" s="24"/>
      <c r="I51" s="24"/>
      <c r="J51" s="24"/>
      <c r="K51" s="24"/>
      <c r="L51" s="29"/>
      <c r="M51" s="24"/>
      <c r="N51" s="23"/>
      <c r="O51" s="26"/>
      <c r="P51" s="24"/>
      <c r="Q51" s="30"/>
      <c r="R51" s="26"/>
      <c r="S51" s="24"/>
      <c r="T51" s="30"/>
      <c r="U51" s="101"/>
      <c r="V51" s="30"/>
    </row>
    <row r="52" spans="1:22" x14ac:dyDescent="0.25">
      <c r="A52" s="18"/>
      <c r="B52" s="77"/>
      <c r="C52" s="78">
        <f t="shared" si="5"/>
        <v>494</v>
      </c>
      <c r="D52" s="20"/>
      <c r="E52" s="27"/>
      <c r="F52" s="28"/>
      <c r="G52" s="28"/>
      <c r="H52" s="24"/>
      <c r="I52" s="24"/>
      <c r="J52" s="24"/>
      <c r="K52" s="24"/>
      <c r="L52" s="29"/>
      <c r="M52" s="24"/>
      <c r="N52" s="23"/>
      <c r="O52" s="26"/>
      <c r="P52" s="24"/>
      <c r="Q52" s="30"/>
      <c r="R52" s="26"/>
      <c r="S52" s="24"/>
      <c r="T52" s="30"/>
      <c r="U52" s="101"/>
      <c r="V52" s="30"/>
    </row>
    <row r="53" spans="1:22" x14ac:dyDescent="0.25">
      <c r="A53" s="102" t="s">
        <v>104</v>
      </c>
      <c r="B53" s="77" t="s">
        <v>82</v>
      </c>
      <c r="C53" s="78">
        <f t="shared" si="5"/>
        <v>495</v>
      </c>
      <c r="D53" s="20"/>
      <c r="E53" s="27"/>
      <c r="F53" s="28"/>
      <c r="G53" s="28"/>
      <c r="H53" s="24"/>
      <c r="I53" s="24"/>
      <c r="J53" s="24"/>
      <c r="K53" s="24"/>
      <c r="L53" s="29"/>
      <c r="M53" s="24"/>
      <c r="N53" s="23"/>
      <c r="O53" s="26"/>
      <c r="P53" s="24"/>
      <c r="Q53" s="30"/>
      <c r="R53" s="26"/>
      <c r="S53" s="24"/>
      <c r="T53" s="30"/>
      <c r="U53" s="101"/>
      <c r="V53" s="30"/>
    </row>
    <row r="54" spans="1:22" x14ac:dyDescent="0.25">
      <c r="A54" s="102" t="s">
        <v>104</v>
      </c>
      <c r="B54" s="77" t="s">
        <v>83</v>
      </c>
      <c r="C54" s="78">
        <f t="shared" si="5"/>
        <v>496</v>
      </c>
      <c r="D54" s="20"/>
      <c r="E54" s="27"/>
      <c r="F54" s="28"/>
      <c r="G54" s="28"/>
      <c r="H54" s="24"/>
      <c r="I54" s="24"/>
      <c r="J54" s="24"/>
      <c r="K54" s="24"/>
      <c r="L54" s="29"/>
      <c r="M54" s="24"/>
      <c r="N54" s="23"/>
      <c r="O54" s="26"/>
      <c r="P54" s="24"/>
      <c r="Q54" s="30"/>
      <c r="R54" s="26"/>
      <c r="S54" s="24"/>
      <c r="T54" s="30"/>
      <c r="U54" s="101"/>
      <c r="V54" s="30"/>
    </row>
    <row r="55" spans="1:22" x14ac:dyDescent="0.25">
      <c r="A55" s="79"/>
      <c r="B55" s="80"/>
      <c r="C55" s="78"/>
      <c r="D55" s="81">
        <f t="shared" ref="D55:V55" si="6">SUM(D32:D54)</f>
        <v>1722</v>
      </c>
      <c r="E55" s="81">
        <f t="shared" si="6"/>
        <v>0</v>
      </c>
      <c r="F55" s="82">
        <f t="shared" si="6"/>
        <v>0</v>
      </c>
      <c r="G55" s="82">
        <f t="shared" si="6"/>
        <v>0</v>
      </c>
      <c r="H55" s="82">
        <f t="shared" si="6"/>
        <v>0</v>
      </c>
      <c r="I55" s="82">
        <f t="shared" si="6"/>
        <v>0</v>
      </c>
      <c r="J55" s="82">
        <f t="shared" si="6"/>
        <v>0</v>
      </c>
      <c r="K55" s="82">
        <f t="shared" si="6"/>
        <v>0</v>
      </c>
      <c r="L55" s="83">
        <f t="shared" si="6"/>
        <v>0</v>
      </c>
      <c r="M55" s="84">
        <f>SUM(M33:M54)</f>
        <v>0</v>
      </c>
      <c r="N55" s="82">
        <f t="shared" si="6"/>
        <v>0</v>
      </c>
      <c r="O55" s="81">
        <f t="shared" si="6"/>
        <v>340</v>
      </c>
      <c r="P55" s="82">
        <f t="shared" si="6"/>
        <v>0</v>
      </c>
      <c r="Q55" s="82">
        <f t="shared" si="6"/>
        <v>0</v>
      </c>
      <c r="R55" s="81">
        <f t="shared" si="6"/>
        <v>130</v>
      </c>
      <c r="S55" s="82">
        <f t="shared" si="6"/>
        <v>0</v>
      </c>
      <c r="T55" s="82">
        <f t="shared" si="6"/>
        <v>0</v>
      </c>
      <c r="U55" s="82">
        <f t="shared" si="6"/>
        <v>0</v>
      </c>
      <c r="V55" s="82">
        <f t="shared" si="6"/>
        <v>0</v>
      </c>
    </row>
    <row r="56" spans="1:22" ht="15.75" thickBot="1" x14ac:dyDescent="0.3">
      <c r="A56" s="87" t="s">
        <v>87</v>
      </c>
      <c r="B56" s="88">
        <f>D56+E56+F56*5+G56*3.5+O56+R56</f>
        <v>7842.96</v>
      </c>
      <c r="C56" s="89" t="s">
        <v>88</v>
      </c>
      <c r="D56" s="90">
        <f t="shared" ref="D56:V56" si="7">D16+D31-D55</f>
        <v>1108</v>
      </c>
      <c r="E56" s="90">
        <f t="shared" si="7"/>
        <v>-857</v>
      </c>
      <c r="F56" s="91">
        <f t="shared" si="7"/>
        <v>295.39200000000005</v>
      </c>
      <c r="G56" s="91">
        <f t="shared" si="7"/>
        <v>0</v>
      </c>
      <c r="H56" s="91">
        <f t="shared" si="7"/>
        <v>36880.129999999925</v>
      </c>
      <c r="I56" s="91">
        <f t="shared" si="7"/>
        <v>40760.614999999998</v>
      </c>
      <c r="J56" s="91">
        <f t="shared" si="7"/>
        <v>453.22999999999729</v>
      </c>
      <c r="K56" s="91">
        <f t="shared" si="7"/>
        <v>1</v>
      </c>
      <c r="L56" s="92">
        <f t="shared" si="7"/>
        <v>1454.5000000000146</v>
      </c>
      <c r="M56" s="15">
        <f>M16+M31-M55</f>
        <v>101917</v>
      </c>
      <c r="N56" s="91">
        <f t="shared" si="7"/>
        <v>550</v>
      </c>
      <c r="O56" s="90">
        <f t="shared" si="7"/>
        <v>4970</v>
      </c>
      <c r="P56" s="91">
        <f t="shared" si="7"/>
        <v>-4904.2200000001822</v>
      </c>
      <c r="Q56" s="91">
        <f t="shared" si="7"/>
        <v>0</v>
      </c>
      <c r="R56" s="90">
        <f t="shared" si="7"/>
        <v>1145</v>
      </c>
      <c r="S56" s="91">
        <f t="shared" si="7"/>
        <v>-57073.619999999995</v>
      </c>
      <c r="T56" s="91">
        <f t="shared" si="7"/>
        <v>0</v>
      </c>
      <c r="U56" s="91">
        <f t="shared" si="7"/>
        <v>380000</v>
      </c>
      <c r="V56" s="91">
        <f t="shared" si="7"/>
        <v>22738.360000000022</v>
      </c>
    </row>
  </sheetData>
  <mergeCells count="12">
    <mergeCell ref="U2:V2"/>
    <mergeCell ref="A16:B16"/>
    <mergeCell ref="A31:B31"/>
    <mergeCell ref="A32:B32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3</vt:lpstr>
      <vt:lpstr>4</vt:lpstr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kufrrai mun</dc:creator>
  <cp:lastModifiedBy>user</cp:lastModifiedBy>
  <dcterms:created xsi:type="dcterms:W3CDTF">2026-05-04T05:50:05Z</dcterms:created>
  <dcterms:modified xsi:type="dcterms:W3CDTF">2026-05-06T06:21:51Z</dcterms:modified>
</cp:coreProperties>
</file>