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E16E2AD-D9A2-4DDA-80E0-3ADBF5040AE3}" xr6:coauthVersionLast="47" xr6:coauthVersionMax="47" xr10:uidLastSave="{00000000-0000-0000-0000-000000000000}"/>
  <bookViews>
    <workbookView xWindow="-120" yWindow="-120" windowWidth="29040" windowHeight="15720" activeTab="9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  <sheet name="12" sheetId="9" r:id="rId9"/>
    <sheet name="13" sheetId="10" r:id="rId10"/>
    <sheet name="14" sheetId="11" r:id="rId11"/>
  </sheets>
  <externalReferences>
    <externalReference r:id="rId1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1" l="1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36" i="1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25" i="11"/>
  <c r="C26" i="11" s="1"/>
  <c r="C27" i="11" s="1"/>
  <c r="C28" i="11" s="1"/>
  <c r="C29" i="11" s="1"/>
  <c r="C30" i="11" s="1"/>
  <c r="C31" i="11" s="1"/>
  <c r="C32" i="11" s="1"/>
  <c r="C33" i="11" s="1"/>
  <c r="C24" i="11"/>
  <c r="V22" i="11"/>
  <c r="V57" i="11" s="1"/>
  <c r="Q22" i="11"/>
  <c r="Q57" i="11" s="1"/>
  <c r="P22" i="11"/>
  <c r="P57" i="11" s="1"/>
  <c r="O22" i="11"/>
  <c r="O57" i="11" s="1"/>
  <c r="J22" i="11"/>
  <c r="J57" i="11" s="1"/>
  <c r="I22" i="11"/>
  <c r="I57" i="11" s="1"/>
  <c r="H22" i="11"/>
  <c r="F22" i="11"/>
  <c r="F57" i="11" s="1"/>
  <c r="C5" i="1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V4" i="11"/>
  <c r="U4" i="11"/>
  <c r="U22" i="11" s="1"/>
  <c r="U57" i="11" s="1"/>
  <c r="T4" i="11"/>
  <c r="T22" i="11" s="1"/>
  <c r="T57" i="11" s="1"/>
  <c r="S4" i="11"/>
  <c r="S22" i="11" s="1"/>
  <c r="S57" i="11" s="1"/>
  <c r="R4" i="11"/>
  <c r="R22" i="11" s="1"/>
  <c r="R57" i="11" s="1"/>
  <c r="Q4" i="11"/>
  <c r="P4" i="11"/>
  <c r="O4" i="11"/>
  <c r="N4" i="11"/>
  <c r="N22" i="11" s="1"/>
  <c r="N57" i="11" s="1"/>
  <c r="M4" i="11"/>
  <c r="M22" i="11" s="1"/>
  <c r="M57" i="11" s="1"/>
  <c r="L4" i="11"/>
  <c r="L22" i="11" s="1"/>
  <c r="L57" i="11" s="1"/>
  <c r="K4" i="11"/>
  <c r="K22" i="11" s="1"/>
  <c r="K57" i="11" s="1"/>
  <c r="J4" i="11"/>
  <c r="I4" i="11"/>
  <c r="H4" i="11"/>
  <c r="G4" i="11"/>
  <c r="G22" i="11" s="1"/>
  <c r="G57" i="11" s="1"/>
  <c r="F4" i="11"/>
  <c r="E4" i="11"/>
  <c r="E22" i="11" s="1"/>
  <c r="E57" i="11" s="1"/>
  <c r="D4" i="11"/>
  <c r="D22" i="11" s="1"/>
  <c r="D57" i="11" s="1"/>
  <c r="A2" i="11"/>
  <c r="B1" i="11"/>
  <c r="I55" i="10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33" i="10"/>
  <c r="V31" i="10"/>
  <c r="U31" i="10"/>
  <c r="T31" i="10"/>
  <c r="S31" i="10"/>
  <c r="R31" i="10"/>
  <c r="Q31" i="10"/>
  <c r="P31" i="10"/>
  <c r="P55" i="10" s="1"/>
  <c r="O31" i="10"/>
  <c r="N31" i="10"/>
  <c r="M31" i="10"/>
  <c r="L31" i="10"/>
  <c r="K31" i="10"/>
  <c r="J31" i="10"/>
  <c r="I31" i="10"/>
  <c r="H31" i="10"/>
  <c r="G31" i="10"/>
  <c r="F31" i="10"/>
  <c r="E31" i="10"/>
  <c r="D31" i="10"/>
  <c r="C21" i="10"/>
  <c r="C22" i="10" s="1"/>
  <c r="C23" i="10" s="1"/>
  <c r="C24" i="10" s="1"/>
  <c r="C25" i="10" s="1"/>
  <c r="C26" i="10" s="1"/>
  <c r="C27" i="10" s="1"/>
  <c r="C28" i="10" s="1"/>
  <c r="C29" i="10" s="1"/>
  <c r="C30" i="10" s="1"/>
  <c r="U19" i="10"/>
  <c r="U55" i="10" s="1"/>
  <c r="R19" i="10"/>
  <c r="R55" i="10" s="1"/>
  <c r="P19" i="10"/>
  <c r="L19" i="10"/>
  <c r="L55" i="10" s="1"/>
  <c r="J19" i="10"/>
  <c r="J55" i="10" s="1"/>
  <c r="I19" i="10"/>
  <c r="G19" i="10"/>
  <c r="G55" i="10" s="1"/>
  <c r="E19" i="10"/>
  <c r="E55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5" i="10"/>
  <c r="V4" i="10"/>
  <c r="V19" i="10" s="1"/>
  <c r="V55" i="10" s="1"/>
  <c r="U4" i="10"/>
  <c r="T4" i="10"/>
  <c r="T19" i="10" s="1"/>
  <c r="T55" i="10" s="1"/>
  <c r="S4" i="10"/>
  <c r="S19" i="10" s="1"/>
  <c r="S55" i="10" s="1"/>
  <c r="R4" i="10"/>
  <c r="Q4" i="10"/>
  <c r="Q19" i="10" s="1"/>
  <c r="Q55" i="10" s="1"/>
  <c r="P4" i="10"/>
  <c r="O4" i="10"/>
  <c r="O19" i="10" s="1"/>
  <c r="O55" i="10" s="1"/>
  <c r="N4" i="10"/>
  <c r="N19" i="10" s="1"/>
  <c r="N55" i="10" s="1"/>
  <c r="M4" i="10"/>
  <c r="M19" i="10" s="1"/>
  <c r="M55" i="10" s="1"/>
  <c r="L4" i="10"/>
  <c r="K4" i="10"/>
  <c r="K19" i="10" s="1"/>
  <c r="K55" i="10" s="1"/>
  <c r="J4" i="10"/>
  <c r="I4" i="10"/>
  <c r="H4" i="10"/>
  <c r="H19" i="10" s="1"/>
  <c r="H55" i="10" s="1"/>
  <c r="G4" i="10"/>
  <c r="F4" i="10"/>
  <c r="F19" i="10" s="1"/>
  <c r="F55" i="10" s="1"/>
  <c r="E4" i="10"/>
  <c r="D4" i="10"/>
  <c r="D19" i="10" s="1"/>
  <c r="D55" i="10" s="1"/>
  <c r="A2" i="10"/>
  <c r="B1" i="10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1" i="9"/>
  <c r="C22" i="9" s="1"/>
  <c r="C23" i="9" s="1"/>
  <c r="C24" i="9" s="1"/>
  <c r="C25" i="9" s="1"/>
  <c r="C26" i="9" s="1"/>
  <c r="C27" i="9" s="1"/>
  <c r="C28" i="9" s="1"/>
  <c r="C29" i="9" s="1"/>
  <c r="C20" i="9"/>
  <c r="C6" i="9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5" i="9"/>
  <c r="V4" i="9"/>
  <c r="V18" i="9" s="1"/>
  <c r="V51" i="9" s="1"/>
  <c r="U4" i="9"/>
  <c r="U18" i="9" s="1"/>
  <c r="U51" i="9" s="1"/>
  <c r="T4" i="9"/>
  <c r="T18" i="9" s="1"/>
  <c r="T51" i="9" s="1"/>
  <c r="S4" i="9"/>
  <c r="S18" i="9" s="1"/>
  <c r="S51" i="9" s="1"/>
  <c r="R4" i="9"/>
  <c r="R18" i="9" s="1"/>
  <c r="R51" i="9" s="1"/>
  <c r="Q4" i="9"/>
  <c r="Q18" i="9" s="1"/>
  <c r="Q51" i="9" s="1"/>
  <c r="P4" i="9"/>
  <c r="P18" i="9" s="1"/>
  <c r="P51" i="9" s="1"/>
  <c r="O4" i="9"/>
  <c r="O18" i="9" s="1"/>
  <c r="O51" i="9" s="1"/>
  <c r="N4" i="9"/>
  <c r="N18" i="9" s="1"/>
  <c r="N51" i="9" s="1"/>
  <c r="M4" i="9"/>
  <c r="M18" i="9" s="1"/>
  <c r="M51" i="9" s="1"/>
  <c r="L4" i="9"/>
  <c r="L18" i="9" s="1"/>
  <c r="L51" i="9" s="1"/>
  <c r="K4" i="9"/>
  <c r="K18" i="9" s="1"/>
  <c r="K51" i="9" s="1"/>
  <c r="J4" i="9"/>
  <c r="J18" i="9" s="1"/>
  <c r="J51" i="9" s="1"/>
  <c r="I4" i="9"/>
  <c r="I18" i="9" s="1"/>
  <c r="I51" i="9" s="1"/>
  <c r="H4" i="9"/>
  <c r="H18" i="9" s="1"/>
  <c r="H51" i="9" s="1"/>
  <c r="G4" i="9"/>
  <c r="G18" i="9" s="1"/>
  <c r="G51" i="9" s="1"/>
  <c r="F4" i="9"/>
  <c r="F18" i="9" s="1"/>
  <c r="F51" i="9" s="1"/>
  <c r="E4" i="9"/>
  <c r="E18" i="9" s="1"/>
  <c r="E51" i="9" s="1"/>
  <c r="D4" i="9"/>
  <c r="D18" i="9" s="1"/>
  <c r="D51" i="9" s="1"/>
  <c r="B51" i="9" s="1"/>
  <c r="A2" i="9"/>
  <c r="B1" i="9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2" i="8"/>
  <c r="C23" i="8" s="1"/>
  <c r="C24" i="8" s="1"/>
  <c r="C25" i="8" s="1"/>
  <c r="C26" i="8" s="1"/>
  <c r="C27" i="8" s="1"/>
  <c r="C28" i="8" s="1"/>
  <c r="C29" i="8" s="1"/>
  <c r="C21" i="8"/>
  <c r="C20" i="8"/>
  <c r="C7" i="8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6" i="8"/>
  <c r="C5" i="8"/>
  <c r="V4" i="8"/>
  <c r="V18" i="8" s="1"/>
  <c r="V46" i="8" s="1"/>
  <c r="U4" i="8"/>
  <c r="U18" i="8" s="1"/>
  <c r="U46" i="8" s="1"/>
  <c r="T4" i="8"/>
  <c r="T18" i="8" s="1"/>
  <c r="T46" i="8" s="1"/>
  <c r="S4" i="8"/>
  <c r="S18" i="8" s="1"/>
  <c r="S46" i="8" s="1"/>
  <c r="R4" i="8"/>
  <c r="R18" i="8" s="1"/>
  <c r="R46" i="8" s="1"/>
  <c r="Q4" i="8"/>
  <c r="Q18" i="8" s="1"/>
  <c r="Q46" i="8" s="1"/>
  <c r="P4" i="8"/>
  <c r="P18" i="8" s="1"/>
  <c r="P46" i="8" s="1"/>
  <c r="O4" i="8"/>
  <c r="O18" i="8" s="1"/>
  <c r="O46" i="8" s="1"/>
  <c r="N4" i="8"/>
  <c r="N18" i="8" s="1"/>
  <c r="N46" i="8" s="1"/>
  <c r="M4" i="8"/>
  <c r="M18" i="8" s="1"/>
  <c r="M46" i="8" s="1"/>
  <c r="L4" i="8"/>
  <c r="L18" i="8" s="1"/>
  <c r="L46" i="8" s="1"/>
  <c r="K4" i="8"/>
  <c r="K18" i="8" s="1"/>
  <c r="K46" i="8" s="1"/>
  <c r="J4" i="8"/>
  <c r="J18" i="8" s="1"/>
  <c r="J46" i="8" s="1"/>
  <c r="I4" i="8"/>
  <c r="I18" i="8" s="1"/>
  <c r="I46" i="8" s="1"/>
  <c r="H4" i="8"/>
  <c r="H18" i="8" s="1"/>
  <c r="H46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D46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S17" i="7"/>
  <c r="S53" i="7" s="1"/>
  <c r="R17" i="7"/>
  <c r="R53" i="7" s="1"/>
  <c r="P17" i="7"/>
  <c r="P53" i="7" s="1"/>
  <c r="D17" i="7"/>
  <c r="D53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T17" i="7" s="1"/>
  <c r="T53" i="7" s="1"/>
  <c r="S4" i="7"/>
  <c r="R4" i="7"/>
  <c r="Q4" i="7"/>
  <c r="Q17" i="7" s="1"/>
  <c r="Q53" i="7" s="1"/>
  <c r="P4" i="7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G17" i="7" s="1"/>
  <c r="G53" i="7" s="1"/>
  <c r="F4" i="7"/>
  <c r="F17" i="7" s="1"/>
  <c r="F53" i="7" s="1"/>
  <c r="E4" i="7"/>
  <c r="E17" i="7" s="1"/>
  <c r="E53" i="7" s="1"/>
  <c r="D4" i="7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Q24" i="6"/>
  <c r="Q61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G24" i="6" s="1"/>
  <c r="G61" i="6" s="1"/>
  <c r="F4" i="6"/>
  <c r="F24" i="6" s="1"/>
  <c r="F61" i="6" s="1"/>
  <c r="E4" i="6"/>
  <c r="E24" i="6" s="1"/>
  <c r="E61" i="6" s="1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57" i="11" l="1"/>
  <c r="B55" i="10"/>
  <c r="B46" i="8"/>
  <c r="B53" i="7"/>
  <c r="B61" i="6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<sst xmlns="http://schemas.openxmlformats.org/spreadsheetml/2006/main" count="770" uniqueCount="171">
  <si>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</si>
  <si>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</si>
  <si>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</si>
  <si>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</si>
  <si>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</si>
  <si>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</si>
  <si>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</si>
  <si>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</si>
  <si>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</si>
  <si>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</si>
  <si>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</si>
  <si>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</si>
  <si>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</si>
  <si>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</si>
  <si>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</si>
  <si>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</si>
  <si>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</si>
  <si>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</si>
  <si>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</si>
  <si>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</si>
  <si>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</si>
  <si>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</si>
  <si>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</si>
  <si>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</si>
  <si>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</si>
  <si>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</si>
  <si>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</si>
  <si>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</si>
  <si>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</si>
  <si>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</si>
  <si>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</si>
  <si>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</si>
  <si>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</si>
  <si>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</si>
  <si>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</si>
  <si>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</si>
  <si>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</si>
  <si>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</si>
  <si>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</si>
  <si>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</si>
  <si>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</si>
  <si>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</si>
  <si>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</si>
  <si>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</si>
  <si>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</si>
  <si>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</si>
  <si>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</si>
  <si>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</si>
  <si>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</si>
  <si>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</si>
  <si>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</si>
  <si>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</si>
  <si>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</si>
  <si>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</si>
  <si>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</si>
  <si>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</si>
  <si>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</si>
  <si>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</si>
  <si>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</si>
  <si>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</si>
  <si>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</si>
  <si>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</si>
  <si>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</si>
  <si>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</si>
  <si>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</si>
  <si>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</si>
  <si>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</si>
  <si>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</si>
  <si>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</si>
  <si>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</si>
  <si>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</si>
  <si>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</si>
  <si>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</si>
  <si>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</si>
  <si>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</si>
  <si>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</si>
  <si>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</si>
  <si>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</si>
  <si>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</si>
  <si>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</si>
  <si>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</si>
  <si>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</si>
  <si>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</si>
  <si>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</si>
  <si>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</si>
  <si>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</si>
  <si>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</si>
  <si>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</si>
  <si>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</si>
  <si>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</si>
  <si>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</si>
  <si>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</si>
  <si>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</si>
  <si>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</si>
  <si>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</si>
  <si>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</si>
  <si>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</si>
  <si>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</si>
  <si>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</si>
  <si>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</si>
  <si>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</si>
  <si>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</si>
  <si>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</si>
  <si>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</si>
  <si>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</si>
  <si>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</si>
  <si>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</si>
  <si>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</si>
  <si>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</si>
  <si>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</si>
  <si>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</si>
  <si>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</si>
  <si>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</si>
  <si>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</si>
  <si>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</si>
  <si>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</si>
  <si>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</si>
  <si>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</si>
  <si>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</si>
  <si>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</si>
  <si>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</si>
  <si>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</si>
  <si>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</si>
  <si>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</si>
  <si>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</si>
  <si>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</si>
  <si>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</si>
  <si>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</si>
  <si>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</si>
  <si>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</si>
  <si>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</si>
  <si>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</si>
  <si>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</si>
  <si>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</si>
  <si>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</si>
  <si>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</si>
  <si>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</si>
  <si>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</si>
  <si>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</si>
  <si>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</si>
  <si>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</si>
  <si>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</si>
  <si>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</si>
  <si>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</si>
  <si>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</si>
  <si>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</si>
  <si>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</si>
  <si>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</si>
  <si>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</si>
  <si>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</si>
  <si>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</si>
  <si>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</si>
  <si>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</si>
  <si>
    <t>همام نبيل محمد يحيى</t>
  </si>
  <si>
    <t>هيثم تيسير محمد سباعنة</t>
  </si>
  <si>
    <t>طاقة شمسية</t>
  </si>
  <si>
    <t>علي محمد ملحم - بقالة ابو صالحية</t>
  </si>
  <si>
    <t>فاتورة مشتريات وضيافة</t>
  </si>
  <si>
    <t>يعقوب خليل ابراهيم</t>
  </si>
  <si>
    <t>عدي حسين عبد الرحمن ملحم</t>
  </si>
  <si>
    <t>تحويل من 1 فاز الى 3 فتز</t>
  </si>
  <si>
    <t>يزيد عزت محمود خليلية</t>
  </si>
  <si>
    <t>اجور عامل سائق سيارة جمع النفايات شهر 4</t>
  </si>
  <si>
    <t>عدي حازم شلاش عبادي</t>
  </si>
  <si>
    <t xml:space="preserve">اجور عامل على سيارة جمع النفايات شهر 4 </t>
  </si>
  <si>
    <t>بنك الالسكان</t>
  </si>
  <si>
    <t>اشرف جمال مصطفى ملحم</t>
  </si>
  <si>
    <t>رسوم حرف وصناعات</t>
  </si>
  <si>
    <t>وليد ذيب محمد صوالحة</t>
  </si>
  <si>
    <t>دفعة من راتب شهر 5 / 2026</t>
  </si>
  <si>
    <t>ولاء سعيد نمر يحيى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</si>
</sst>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0.7799999998178464</v>
          </cell>
          <cell r="Q54">
            <v>0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>
        <row r="46">
          <cell r="D46">
            <v>3986</v>
          </cell>
          <cell r="E46">
            <v>19652</v>
          </cell>
          <cell r="F46">
            <v>275.39200000000005</v>
          </cell>
          <cell r="G46">
            <v>0</v>
          </cell>
          <cell r="H46">
            <v>28634.199999999924</v>
          </cell>
          <cell r="I46">
            <v>40780.614999999998</v>
          </cell>
          <cell r="J46">
            <v>294.30999999999733</v>
          </cell>
          <cell r="K46">
            <v>1</v>
          </cell>
          <cell r="L46">
            <v>1454.5000000000146</v>
          </cell>
          <cell r="M46">
            <v>101917</v>
          </cell>
          <cell r="N46">
            <v>550</v>
          </cell>
          <cell r="O46">
            <v>8385</v>
          </cell>
          <cell r="P46">
            <v>0.7799999998178464</v>
          </cell>
          <cell r="Q46">
            <v>0</v>
          </cell>
          <cell r="R46">
            <v>1587</v>
          </cell>
          <cell r="S46">
            <v>21.380000000004657</v>
          </cell>
          <cell r="T46">
            <v>0</v>
          </cell>
          <cell r="U46">
            <v>380000</v>
          </cell>
          <cell r="V46">
            <v>22738.360000000022</v>
          </cell>
        </row>
      </sheetData>
      <sheetData sheetId="11">
        <row r="51">
          <cell r="D51">
            <v>3241</v>
          </cell>
          <cell r="E51">
            <v>170</v>
          </cell>
          <cell r="F51">
            <v>275.39200000000005</v>
          </cell>
          <cell r="G51">
            <v>0</v>
          </cell>
          <cell r="H51">
            <v>57034.199999999924</v>
          </cell>
          <cell r="I51">
            <v>40780.614999999998</v>
          </cell>
          <cell r="J51">
            <v>294.30999999999733</v>
          </cell>
          <cell r="K51">
            <v>1</v>
          </cell>
          <cell r="L51">
            <v>1454.5000000000146</v>
          </cell>
          <cell r="M51">
            <v>101917</v>
          </cell>
          <cell r="N51">
            <v>550</v>
          </cell>
          <cell r="O51">
            <v>6036</v>
          </cell>
          <cell r="P51">
            <v>0.7799999998178464</v>
          </cell>
          <cell r="Q51">
            <v>1450</v>
          </cell>
          <cell r="R51">
            <v>2105</v>
          </cell>
          <cell r="S51">
            <v>21.380000000004657</v>
          </cell>
          <cell r="T51">
            <v>0</v>
          </cell>
          <cell r="U51">
            <v>380000</v>
          </cell>
          <cell r="V51">
            <v>22738.360000000022</v>
          </cell>
        </row>
      </sheetData>
      <sheetData sheetId="12">
        <row r="55">
          <cell r="D55">
            <v>3241</v>
          </cell>
          <cell r="E55">
            <v>3826</v>
          </cell>
          <cell r="F55">
            <v>275.39200000000005</v>
          </cell>
          <cell r="G55">
            <v>0</v>
          </cell>
          <cell r="H55">
            <v>47034.199999999924</v>
          </cell>
          <cell r="I55">
            <v>40780.614999999998</v>
          </cell>
          <cell r="J55">
            <v>294.30999999999733</v>
          </cell>
          <cell r="K55">
            <v>1</v>
          </cell>
          <cell r="L55">
            <v>5079.5000000000146</v>
          </cell>
          <cell r="M55">
            <v>101917</v>
          </cell>
          <cell r="N55">
            <v>550</v>
          </cell>
          <cell r="O55">
            <v>10576</v>
          </cell>
          <cell r="P55">
            <v>0.7799999998178464</v>
          </cell>
          <cell r="Q55">
            <v>1450</v>
          </cell>
          <cell r="R55">
            <v>3950</v>
          </cell>
          <cell r="S55">
            <v>21.380000000004657</v>
          </cell>
          <cell r="T55">
            <v>0</v>
          </cell>
          <cell r="U55">
            <v>380000</v>
          </cell>
          <cell r="V55">
            <v>22738.360000000022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05"/>
      <c r="M1" s="205"/>
      <c r="N1" s="206"/>
      <c r="O1" s="202" t="s">
        <v>1</v>
      </c>
      <c r="P1" s="200"/>
      <c r="Q1" s="201"/>
      <c r="R1" s="202" t="s">
        <v>2</v>
      </c>
      <c r="S1" s="200"/>
      <c r="T1" s="201"/>
      <c r="U1" s="4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7" t="s">
        <v>6</v>
      </c>
      <c r="I2" s="208"/>
      <c r="J2" s="208"/>
      <c r="K2" s="208"/>
      <c r="L2" s="208"/>
      <c r="M2" s="208"/>
      <c r="N2" s="20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4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193"/>
      <c r="B16" s="194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95"/>
      <c r="B30" s="196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97" t="s">
        <v>48</v>
      </c>
      <c r="B31" s="198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199" t="s">
        <v>1</v>
      </c>
      <c r="P1" s="200"/>
      <c r="Q1" s="201"/>
      <c r="R1" s="202" t="s">
        <v>2</v>
      </c>
      <c r="S1" s="200"/>
      <c r="T1" s="201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7" t="s">
        <v>6</v>
      </c>
      <c r="I2" s="208"/>
      <c r="J2" s="208"/>
      <c r="K2" s="208"/>
      <c r="L2" s="208"/>
      <c r="M2" s="208"/>
      <c r="N2" s="209"/>
      <c r="O2" s="13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93"/>
      <c r="B19" s="194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95"/>
      <c r="B33" s="196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197" t="s">
        <v>48</v>
      </c>
      <c r="B34" s="198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02" t="s">
        <v>1</v>
      </c>
      <c r="P1" s="215"/>
      <c r="Q1" s="216"/>
      <c r="R1" s="202" t="s">
        <v>2</v>
      </c>
      <c r="S1" s="215"/>
      <c r="T1" s="216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17"/>
      <c r="F2" s="217"/>
      <c r="G2" s="217"/>
      <c r="H2" s="207" t="s">
        <v>6</v>
      </c>
      <c r="I2" s="208"/>
      <c r="J2" s="208"/>
      <c r="K2" s="208"/>
      <c r="L2" s="208"/>
      <c r="M2" s="208"/>
      <c r="N2" s="209"/>
      <c r="O2" s="11" t="s">
        <v>5</v>
      </c>
      <c r="P2" s="217" t="s">
        <v>6</v>
      </c>
      <c r="Q2" s="214"/>
      <c r="R2" s="11" t="s">
        <v>5</v>
      </c>
      <c r="S2" s="217" t="s">
        <v>6</v>
      </c>
      <c r="T2" s="214"/>
      <c r="U2" s="213" t="s">
        <v>5</v>
      </c>
      <c r="V2" s="21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93"/>
      <c r="B16" s="194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95"/>
      <c r="B31" s="196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197" t="s">
        <v>48</v>
      </c>
      <c r="B32" s="198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199" t="s">
        <v>1</v>
      </c>
      <c r="P1" s="200"/>
      <c r="Q1" s="201"/>
      <c r="R1" s="202" t="s">
        <v>2</v>
      </c>
      <c r="S1" s="200"/>
      <c r="T1" s="201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1" t="s">
        <v>5</v>
      </c>
      <c r="E2" s="203"/>
      <c r="F2" s="203"/>
      <c r="G2" s="203"/>
      <c r="H2" s="218" t="s">
        <v>6</v>
      </c>
      <c r="I2" s="219"/>
      <c r="J2" s="219"/>
      <c r="K2" s="219"/>
      <c r="L2" s="219"/>
      <c r="M2" s="219"/>
      <c r="N2" s="220"/>
      <c r="O2" s="13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193"/>
      <c r="B21" s="194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95"/>
      <c r="B33" s="196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197" t="s">
        <v>48</v>
      </c>
      <c r="B34" s="198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199" t="s">
        <v>0</v>
      </c>
      <c r="E1" s="200"/>
      <c r="F1" s="200"/>
      <c r="G1" s="200"/>
      <c r="H1" s="200"/>
      <c r="I1" s="200"/>
      <c r="J1" s="200"/>
      <c r="K1" s="200"/>
      <c r="L1" s="221"/>
      <c r="M1" s="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218"/>
      <c r="M2" s="7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93"/>
      <c r="B16" s="194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195"/>
      <c r="B28" s="196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197" t="s">
        <v>48</v>
      </c>
      <c r="B29" s="198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199" t="s">
        <v>0</v>
      </c>
      <c r="E1" s="200"/>
      <c r="F1" s="200"/>
      <c r="G1" s="200"/>
      <c r="H1" s="200"/>
      <c r="I1" s="200"/>
      <c r="J1" s="200"/>
      <c r="K1" s="200"/>
      <c r="L1" s="221"/>
      <c r="M1" s="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218"/>
      <c r="M2" s="7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193"/>
      <c r="B24" s="194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195"/>
      <c r="B40" s="196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197" t="s">
        <v>48</v>
      </c>
      <c r="B41" s="198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3"/>
      <c r="C2" s="7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218"/>
      <c r="M2" s="7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18"/>
      <c r="B17" s="219"/>
      <c r="C17" s="194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222"/>
      <c r="B29" s="222"/>
      <c r="C29" s="222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223" t="s">
        <v>48</v>
      </c>
      <c r="B30" s="223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224"/>
      <c r="B52" s="225"/>
      <c r="C52" s="226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workbookViewId="0">
      <selection activeCell="B8" sqref="B8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 x14ac:dyDescent="0.25">
      <c r="A1" s="1">
        <v>11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0"/>
      <c r="Q1" s="201"/>
      <c r="R1" s="202" t="s">
        <v>2</v>
      </c>
      <c r="S1" s="200"/>
      <c r="T1" s="201"/>
      <c r="U1" s="167" t="s">
        <v>3</v>
      </c>
      <c r="V1" s="168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17" t="s">
        <v>6</v>
      </c>
      <c r="I2" s="217"/>
      <c r="J2" s="217"/>
      <c r="K2" s="217"/>
      <c r="L2" s="214"/>
      <c r="M2" s="9"/>
      <c r="N2" s="9"/>
      <c r="O2" s="11" t="s">
        <v>5</v>
      </c>
      <c r="P2" s="217" t="s">
        <v>6</v>
      </c>
      <c r="Q2" s="214"/>
      <c r="R2" s="11" t="s">
        <v>5</v>
      </c>
      <c r="S2" s="22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0.7799999998178464</v>
      </c>
      <c r="Q4" s="17">
        <f>'[1]10'!Q54</f>
        <v>0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 x14ac:dyDescent="0.25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 x14ac:dyDescent="0.25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 x14ac:dyDescent="0.25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 x14ac:dyDescent="0.25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 x14ac:dyDescent="0.25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 x14ac:dyDescent="0.3">
      <c r="A18" s="193"/>
      <c r="B18" s="194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0.7799999998178464</v>
      </c>
      <c r="Q18" s="43">
        <f t="shared" si="2"/>
        <v>0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 x14ac:dyDescent="0.25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 x14ac:dyDescent="0.25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 x14ac:dyDescent="0.25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 x14ac:dyDescent="0.25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 x14ac:dyDescent="0.25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 x14ac:dyDescent="0.25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 x14ac:dyDescent="0.25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 x14ac:dyDescent="0.25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 x14ac:dyDescent="0.25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 x14ac:dyDescent="0.3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 x14ac:dyDescent="0.3">
      <c r="A30" s="195"/>
      <c r="B30" s="196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197" t="s">
        <v>48</v>
      </c>
      <c r="B31" s="198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 x14ac:dyDescent="0.25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 x14ac:dyDescent="0.25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 x14ac:dyDescent="0.25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 x14ac:dyDescent="0.25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 x14ac:dyDescent="0.25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 x14ac:dyDescent="0.25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 x14ac:dyDescent="0.25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 x14ac:dyDescent="0.25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 x14ac:dyDescent="0.25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 x14ac:dyDescent="0.25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 x14ac:dyDescent="0.25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 x14ac:dyDescent="0.25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 x14ac:dyDescent="0.25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 x14ac:dyDescent="0.25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 x14ac:dyDescent="0.3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0.7799999998178464</v>
      </c>
      <c r="Q46" s="91">
        <f t="shared" si="7"/>
        <v>0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A18B-79BD-4EAA-B175-C2BDC0F6C5CF}">
  <dimension ref="A1:V51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30" t="s">
        <v>1</v>
      </c>
      <c r="P1" s="231"/>
      <c r="Q1" s="232"/>
      <c r="R1" s="230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192"/>
      <c r="M2" s="129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436</v>
      </c>
      <c r="D4" s="13">
        <f>'[1]11'!D46</f>
        <v>3986</v>
      </c>
      <c r="E4" s="13">
        <f>'[1]11'!E46</f>
        <v>19652</v>
      </c>
      <c r="F4" s="17">
        <f>'[1]11'!F46</f>
        <v>275.39200000000005</v>
      </c>
      <c r="G4" s="17">
        <f>'[1]11'!G46</f>
        <v>0</v>
      </c>
      <c r="H4" s="17">
        <f>'[1]11'!H46</f>
        <v>28634.199999999924</v>
      </c>
      <c r="I4" s="17">
        <f>'[1]11'!I46</f>
        <v>40780.614999999998</v>
      </c>
      <c r="J4" s="17">
        <f>'[1]11'!J46</f>
        <v>294.30999999999733</v>
      </c>
      <c r="K4" s="17">
        <f>'[1]11'!K46</f>
        <v>1</v>
      </c>
      <c r="L4" s="9">
        <f>'[1]11'!L46</f>
        <v>1454.5000000000146</v>
      </c>
      <c r="M4" s="15">
        <f>'[1]11'!M46</f>
        <v>101917</v>
      </c>
      <c r="N4" s="17">
        <f>'[1]11'!N46</f>
        <v>550</v>
      </c>
      <c r="O4" s="13">
        <f>'[1]11'!O46</f>
        <v>8385</v>
      </c>
      <c r="P4" s="17">
        <f>'[1]11'!P46</f>
        <v>0.7799999998178464</v>
      </c>
      <c r="Q4" s="17">
        <f>'[1]11'!Q46</f>
        <v>0</v>
      </c>
      <c r="R4" s="13">
        <f>'[1]11'!R46</f>
        <v>1587</v>
      </c>
      <c r="S4" s="17">
        <f>'[1]11'!S46</f>
        <v>21.380000000004657</v>
      </c>
      <c r="T4" s="17">
        <f>'[1]11'!T46</f>
        <v>0</v>
      </c>
      <c r="U4" s="17">
        <f>'[1]11'!U46</f>
        <v>380000</v>
      </c>
      <c r="V4" s="17">
        <f>'[1]11'!V46</f>
        <v>22738.360000000022</v>
      </c>
    </row>
    <row r="5" spans="1:22" x14ac:dyDescent="0.25">
      <c r="A5" s="18" t="s">
        <v>153</v>
      </c>
      <c r="B5" s="19" t="s">
        <v>90</v>
      </c>
      <c r="C5" s="6">
        <f>C4+1</f>
        <v>437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1450</v>
      </c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7" si="0">C5+1</f>
        <v>438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4536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2255</v>
      </c>
      <c r="S7" s="24"/>
      <c r="T7" s="30"/>
      <c r="U7" s="101"/>
      <c r="V7" s="30"/>
    </row>
    <row r="8" spans="1:22" x14ac:dyDescent="0.25">
      <c r="A8" s="18" t="s">
        <v>154</v>
      </c>
      <c r="B8" s="19" t="s">
        <v>155</v>
      </c>
      <c r="C8" s="6">
        <f t="shared" si="0"/>
        <v>440</v>
      </c>
      <c r="D8" s="20"/>
      <c r="E8" s="27">
        <v>296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442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446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447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 t="s">
        <v>32</v>
      </c>
      <c r="C16" s="6">
        <f t="shared" si="0"/>
        <v>448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ht="15.75" thickBot="1" x14ac:dyDescent="0.3">
      <c r="A17" s="18"/>
      <c r="B17" s="19" t="s">
        <v>34</v>
      </c>
      <c r="C17" s="6">
        <f t="shared" si="0"/>
        <v>449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35"/>
      <c r="T17" s="39"/>
      <c r="U17" s="104"/>
      <c r="V17" s="39"/>
    </row>
    <row r="18" spans="1:22" ht="15.75" thickBot="1" x14ac:dyDescent="0.3">
      <c r="A18" s="193"/>
      <c r="B18" s="194"/>
      <c r="C18" s="6"/>
      <c r="D18" s="41">
        <f>SUM(D4:D17)</f>
        <v>3986</v>
      </c>
      <c r="E18" s="42">
        <f t="shared" ref="E18:O18" si="1">SUM(E4:E17)</f>
        <v>19948</v>
      </c>
      <c r="F18" s="43">
        <f t="shared" si="1"/>
        <v>275.39200000000005</v>
      </c>
      <c r="G18" s="43">
        <f t="shared" si="1"/>
        <v>0</v>
      </c>
      <c r="H18" s="43">
        <f t="shared" si="1"/>
        <v>28634.199999999924</v>
      </c>
      <c r="I18" s="43">
        <f t="shared" si="1"/>
        <v>40780.614999999998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1454.5000000000146</v>
      </c>
      <c r="M18" s="45">
        <f>SUM(M4:M17)</f>
        <v>101917</v>
      </c>
      <c r="N18" s="121">
        <f t="shared" si="1"/>
        <v>550</v>
      </c>
      <c r="O18" s="42">
        <f t="shared" si="1"/>
        <v>12921</v>
      </c>
      <c r="P18" s="43">
        <f>SUM(P4:P17)</f>
        <v>0.7799999998178464</v>
      </c>
      <c r="Q18" s="43">
        <f t="shared" ref="Q18:V18" si="2">SUM(Q4:Q17)</f>
        <v>1450</v>
      </c>
      <c r="R18" s="42">
        <f t="shared" si="2"/>
        <v>3842</v>
      </c>
      <c r="S18" s="43">
        <f t="shared" si="2"/>
        <v>21.380000000004657</v>
      </c>
      <c r="T18" s="43">
        <f t="shared" si="2"/>
        <v>0</v>
      </c>
      <c r="U18" s="43">
        <f t="shared" si="2"/>
        <v>380000</v>
      </c>
      <c r="V18" s="43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427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53"/>
      <c r="T19" s="57"/>
      <c r="U19" s="106"/>
      <c r="V19" s="57"/>
    </row>
    <row r="20" spans="1:22" x14ac:dyDescent="0.25">
      <c r="A20" s="18" t="s">
        <v>94</v>
      </c>
      <c r="B20" s="19" t="s">
        <v>47</v>
      </c>
      <c r="C20" s="50">
        <f>C19+1</f>
        <v>428</v>
      </c>
      <c r="D20" s="20"/>
      <c r="E20" s="27">
        <v>8622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-6885</v>
      </c>
      <c r="P20" s="24"/>
      <c r="Q20" s="30"/>
      <c r="R20" s="26">
        <v>-1737</v>
      </c>
      <c r="S20" s="24"/>
      <c r="T20" s="30"/>
      <c r="U20" s="101"/>
      <c r="V20" s="30"/>
    </row>
    <row r="21" spans="1:22" x14ac:dyDescent="0.25">
      <c r="A21" s="18" t="s">
        <v>47</v>
      </c>
      <c r="B21" s="19" t="s">
        <v>45</v>
      </c>
      <c r="C21" s="50">
        <f t="shared" ref="C21:C29" si="3">C20+1</f>
        <v>429</v>
      </c>
      <c r="D21" s="20"/>
      <c r="E21" s="27">
        <v>-28400</v>
      </c>
      <c r="F21" s="28"/>
      <c r="G21" s="28"/>
      <c r="H21" s="24">
        <v>28400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430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431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432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433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3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ht="15.75" thickBot="1" x14ac:dyDescent="0.3">
      <c r="A29" s="59"/>
      <c r="B29" s="60"/>
      <c r="C29" s="50">
        <f t="shared" si="3"/>
        <v>437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195"/>
      <c r="B30" s="196"/>
      <c r="C30" s="61"/>
      <c r="D30" s="62">
        <f>SUM(D19:D29)</f>
        <v>0</v>
      </c>
      <c r="E30" s="62">
        <f t="shared" ref="E30:V30" si="4">SUM(E19:E29)</f>
        <v>-19778</v>
      </c>
      <c r="F30" s="63">
        <f t="shared" si="4"/>
        <v>0</v>
      </c>
      <c r="G30" s="63">
        <f t="shared" si="4"/>
        <v>0</v>
      </c>
      <c r="H30" s="63">
        <f t="shared" si="4"/>
        <v>28400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-6885</v>
      </c>
      <c r="P30" s="63">
        <f t="shared" si="4"/>
        <v>0</v>
      </c>
      <c r="Q30" s="63">
        <f t="shared" si="4"/>
        <v>0</v>
      </c>
      <c r="R30" s="62">
        <f t="shared" si="4"/>
        <v>-1737</v>
      </c>
      <c r="S30" s="63">
        <f t="shared" si="4"/>
        <v>0</v>
      </c>
      <c r="T30" s="63">
        <f t="shared" si="4"/>
        <v>0</v>
      </c>
      <c r="U30" s="63">
        <f t="shared" si="4"/>
        <v>0</v>
      </c>
      <c r="V30" s="63">
        <f t="shared" si="4"/>
        <v>0</v>
      </c>
    </row>
    <row r="31" spans="1:22" x14ac:dyDescent="0.25">
      <c r="A31" s="197" t="s">
        <v>48</v>
      </c>
      <c r="B31" s="198"/>
      <c r="C31" s="68">
        <v>504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71"/>
      <c r="T31" s="75"/>
      <c r="U31" s="113"/>
      <c r="V31" s="75"/>
    </row>
    <row r="32" spans="1:22" x14ac:dyDescent="0.25">
      <c r="A32" s="102" t="s">
        <v>156</v>
      </c>
      <c r="B32" s="77" t="s">
        <v>157</v>
      </c>
      <c r="C32" s="78">
        <f>C31+1</f>
        <v>505</v>
      </c>
      <c r="D32" s="20">
        <v>745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02"/>
      <c r="B33" s="77"/>
      <c r="C33" s="78">
        <f t="shared" ref="C33:C49" si="5">C32+1</f>
        <v>506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508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77"/>
      <c r="C37" s="78">
        <f t="shared" si="5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5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5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5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 t="s">
        <v>104</v>
      </c>
      <c r="B48" s="77" t="s">
        <v>82</v>
      </c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 t="s">
        <v>104</v>
      </c>
      <c r="B49" s="77" t="s">
        <v>83</v>
      </c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79"/>
      <c r="B50" s="80"/>
      <c r="C50" s="78"/>
      <c r="D50" s="81">
        <f>SUM(D31:D49)</f>
        <v>745</v>
      </c>
      <c r="E50" s="81">
        <f t="shared" ref="E50:V50" si="6">SUM(E31:E49)</f>
        <v>0</v>
      </c>
      <c r="F50" s="82">
        <f t="shared" si="6"/>
        <v>0</v>
      </c>
      <c r="G50" s="82">
        <f t="shared" si="6"/>
        <v>0</v>
      </c>
      <c r="H50" s="82">
        <f t="shared" si="6"/>
        <v>0</v>
      </c>
      <c r="I50" s="82">
        <f t="shared" si="6"/>
        <v>0</v>
      </c>
      <c r="J50" s="82">
        <f t="shared" si="6"/>
        <v>0</v>
      </c>
      <c r="K50" s="82">
        <f t="shared" si="6"/>
        <v>0</v>
      </c>
      <c r="L50" s="83">
        <f t="shared" si="6"/>
        <v>0</v>
      </c>
      <c r="M50" s="84">
        <f>SUM(M32:M49)</f>
        <v>0</v>
      </c>
      <c r="N50" s="82">
        <f t="shared" si="6"/>
        <v>0</v>
      </c>
      <c r="O50" s="81">
        <f t="shared" si="6"/>
        <v>0</v>
      </c>
      <c r="P50" s="82">
        <f t="shared" si="6"/>
        <v>0</v>
      </c>
      <c r="Q50" s="82">
        <f t="shared" si="6"/>
        <v>0</v>
      </c>
      <c r="R50" s="81">
        <f t="shared" si="6"/>
        <v>0</v>
      </c>
      <c r="S50" s="82">
        <f t="shared" si="6"/>
        <v>0</v>
      </c>
      <c r="T50" s="82">
        <f t="shared" si="6"/>
        <v>0</v>
      </c>
      <c r="U50" s="82">
        <f t="shared" si="6"/>
        <v>0</v>
      </c>
      <c r="V50" s="82">
        <f t="shared" si="6"/>
        <v>0</v>
      </c>
    </row>
    <row r="51" spans="1:22" ht="15.75" thickBot="1" x14ac:dyDescent="0.3">
      <c r="A51" s="87" t="s">
        <v>87</v>
      </c>
      <c r="B51" s="88">
        <f>D51+E51+F51*5+G51*3.5+O51+R51</f>
        <v>12928.96</v>
      </c>
      <c r="C51" s="89" t="s">
        <v>88</v>
      </c>
      <c r="D51" s="90">
        <f>D18+D30-D50</f>
        <v>3241</v>
      </c>
      <c r="E51" s="90">
        <f t="shared" ref="E51:V51" si="7">E18+E30-E50</f>
        <v>170</v>
      </c>
      <c r="F51" s="91">
        <f t="shared" si="7"/>
        <v>275.39200000000005</v>
      </c>
      <c r="G51" s="91">
        <f t="shared" si="7"/>
        <v>0</v>
      </c>
      <c r="H51" s="91">
        <f t="shared" si="7"/>
        <v>57034.199999999924</v>
      </c>
      <c r="I51" s="91">
        <f t="shared" si="7"/>
        <v>40780.614999999998</v>
      </c>
      <c r="J51" s="91">
        <f t="shared" si="7"/>
        <v>294.30999999999733</v>
      </c>
      <c r="K51" s="91">
        <f t="shared" si="7"/>
        <v>1</v>
      </c>
      <c r="L51" s="92">
        <f t="shared" si="7"/>
        <v>1454.5000000000146</v>
      </c>
      <c r="M51" s="15">
        <f>M18+M30-M50</f>
        <v>101917</v>
      </c>
      <c r="N51" s="91">
        <f t="shared" si="7"/>
        <v>550</v>
      </c>
      <c r="O51" s="90">
        <f t="shared" si="7"/>
        <v>6036</v>
      </c>
      <c r="P51" s="91">
        <f t="shared" si="7"/>
        <v>0.7799999998178464</v>
      </c>
      <c r="Q51" s="91">
        <f t="shared" si="7"/>
        <v>1450</v>
      </c>
      <c r="R51" s="90">
        <f t="shared" si="7"/>
        <v>2105</v>
      </c>
      <c r="S51" s="91">
        <f t="shared" si="7"/>
        <v>21.380000000004657</v>
      </c>
      <c r="T51" s="91">
        <f t="shared" si="7"/>
        <v>0</v>
      </c>
      <c r="U51" s="91">
        <f t="shared" si="7"/>
        <v>380000</v>
      </c>
      <c r="V51" s="91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238F-690E-4BE0-B50C-4DE687ED2ED1}">
  <dimension ref="A1:V55"/>
  <sheetViews>
    <sheetView rightToLeft="1" tabSelected="1" workbookViewId="0">
      <selection activeCell="C13" sqref="C13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71093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192"/>
      <c r="M2" s="129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440</v>
      </c>
      <c r="D4" s="13">
        <f>'[1]12'!D51</f>
        <v>3241</v>
      </c>
      <c r="E4" s="13">
        <f>'[1]12'!E51</f>
        <v>170</v>
      </c>
      <c r="F4" s="17">
        <f>'[1]12'!F51</f>
        <v>275.39200000000005</v>
      </c>
      <c r="G4" s="17">
        <f>'[1]12'!G51</f>
        <v>0</v>
      </c>
      <c r="H4" s="17">
        <f>'[1]12'!H51</f>
        <v>57034.199999999924</v>
      </c>
      <c r="I4" s="17">
        <f>'[1]12'!I51</f>
        <v>40780.614999999998</v>
      </c>
      <c r="J4" s="17">
        <f>'[1]12'!J51</f>
        <v>294.30999999999733</v>
      </c>
      <c r="K4" s="17">
        <f>'[1]12'!K51</f>
        <v>1</v>
      </c>
      <c r="L4" s="9">
        <f>'[1]12'!L51</f>
        <v>1454.5000000000146</v>
      </c>
      <c r="M4" s="15">
        <f>'[1]12'!M51</f>
        <v>101917</v>
      </c>
      <c r="N4" s="17">
        <f>'[1]12'!N51</f>
        <v>550</v>
      </c>
      <c r="O4" s="13">
        <f>'[1]12'!O51</f>
        <v>6036</v>
      </c>
      <c r="P4" s="17">
        <f>'[1]12'!P51</f>
        <v>0.7799999998178464</v>
      </c>
      <c r="Q4" s="17">
        <f>'[1]12'!Q51</f>
        <v>1450</v>
      </c>
      <c r="R4" s="13">
        <f>'[1]12'!R51</f>
        <v>2105</v>
      </c>
      <c r="S4" s="17">
        <f>'[1]12'!S51</f>
        <v>21.380000000004657</v>
      </c>
      <c r="T4" s="17">
        <f>'[1]12'!T51</f>
        <v>0</v>
      </c>
      <c r="U4" s="17">
        <f>'[1]12'!U51</f>
        <v>380000</v>
      </c>
      <c r="V4" s="17">
        <f>'[1]12'!V51</f>
        <v>22738.360000000022</v>
      </c>
    </row>
    <row r="5" spans="1:22" x14ac:dyDescent="0.25">
      <c r="A5" s="18"/>
      <c r="B5" s="19" t="s">
        <v>32</v>
      </c>
      <c r="C5" s="6">
        <f>C4+1</f>
        <v>441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4590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6" si="0">C5+1</f>
        <v>442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1845</v>
      </c>
      <c r="S6" s="24"/>
      <c r="T6" s="30"/>
      <c r="U6" s="101"/>
      <c r="V6" s="30"/>
    </row>
    <row r="7" spans="1:22" x14ac:dyDescent="0.25">
      <c r="A7" s="18" t="s">
        <v>158</v>
      </c>
      <c r="B7" s="19" t="s">
        <v>40</v>
      </c>
      <c r="C7" s="6">
        <f t="shared" si="0"/>
        <v>443</v>
      </c>
      <c r="D7" s="20"/>
      <c r="E7" s="27">
        <v>981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159</v>
      </c>
      <c r="B8" s="19" t="s">
        <v>160</v>
      </c>
      <c r="C8" s="6">
        <f t="shared" si="0"/>
        <v>444</v>
      </c>
      <c r="D8" s="20"/>
      <c r="E8" s="27">
        <v>2675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445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446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447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448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449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450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451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452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>C16+1</f>
        <v>453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>C17+1</f>
        <v>454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93"/>
      <c r="B19" s="194"/>
      <c r="C19" s="6"/>
      <c r="D19" s="41">
        <f t="shared" ref="D19:V19" si="1">SUM(D4:D18)</f>
        <v>3241</v>
      </c>
      <c r="E19" s="42">
        <f t="shared" si="1"/>
        <v>3826</v>
      </c>
      <c r="F19" s="43">
        <f t="shared" si="1"/>
        <v>275.39200000000005</v>
      </c>
      <c r="G19" s="43">
        <f t="shared" si="1"/>
        <v>0</v>
      </c>
      <c r="H19" s="43">
        <f t="shared" si="1"/>
        <v>57034.199999999924</v>
      </c>
      <c r="I19" s="43">
        <f t="shared" si="1"/>
        <v>40780.614999999998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1454.5000000000146</v>
      </c>
      <c r="M19" s="45">
        <f>SUM(M4:M18)</f>
        <v>101917</v>
      </c>
      <c r="N19" s="121">
        <f t="shared" si="1"/>
        <v>550</v>
      </c>
      <c r="O19" s="42">
        <f t="shared" si="1"/>
        <v>10626</v>
      </c>
      <c r="P19" s="43">
        <f t="shared" si="1"/>
        <v>0.7799999998178464</v>
      </c>
      <c r="Q19" s="43">
        <f t="shared" si="1"/>
        <v>1450</v>
      </c>
      <c r="R19" s="42">
        <f t="shared" si="1"/>
        <v>3950</v>
      </c>
      <c r="S19" s="43">
        <f t="shared" si="1"/>
        <v>21.380000000004657</v>
      </c>
      <c r="T19" s="43">
        <f t="shared" si="1"/>
        <v>0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429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430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45</v>
      </c>
      <c r="B22" s="19" t="s">
        <v>46</v>
      </c>
      <c r="C22" s="50">
        <f t="shared" ref="C22:C30" si="2">C21+1</f>
        <v>431</v>
      </c>
      <c r="D22" s="20"/>
      <c r="E22" s="27"/>
      <c r="F22" s="28"/>
      <c r="G22" s="28"/>
      <c r="H22" s="24">
        <v>-10000</v>
      </c>
      <c r="I22" s="24"/>
      <c r="J22" s="24"/>
      <c r="K22" s="24"/>
      <c r="L22" s="29">
        <v>10000</v>
      </c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432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433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434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435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436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437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438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439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95"/>
      <c r="B31" s="196"/>
      <c r="C31" s="61"/>
      <c r="D31" s="62">
        <f>SUM(D20:D30)</f>
        <v>0</v>
      </c>
      <c r="E31" s="62">
        <f t="shared" ref="E31:V31" si="3">SUM(E20:E30)</f>
        <v>0</v>
      </c>
      <c r="F31" s="63">
        <f t="shared" si="3"/>
        <v>0</v>
      </c>
      <c r="G31" s="63">
        <f t="shared" si="3"/>
        <v>0</v>
      </c>
      <c r="H31" s="63">
        <f t="shared" si="3"/>
        <v>-10000</v>
      </c>
      <c r="I31" s="63">
        <f t="shared" si="3"/>
        <v>0</v>
      </c>
      <c r="J31" s="63">
        <f t="shared" si="3"/>
        <v>0</v>
      </c>
      <c r="K31" s="63">
        <f t="shared" si="3"/>
        <v>0</v>
      </c>
      <c r="L31" s="64">
        <f t="shared" si="3"/>
        <v>10000</v>
      </c>
      <c r="M31" s="65">
        <f>SUM(M21:M30)</f>
        <v>0</v>
      </c>
      <c r="N31" s="63">
        <f t="shared" si="3"/>
        <v>0</v>
      </c>
      <c r="O31" s="62">
        <f t="shared" si="3"/>
        <v>0</v>
      </c>
      <c r="P31" s="63">
        <f t="shared" si="3"/>
        <v>0</v>
      </c>
      <c r="Q31" s="63">
        <f t="shared" si="3"/>
        <v>0</v>
      </c>
      <c r="R31" s="62">
        <f t="shared" si="3"/>
        <v>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197" t="s">
        <v>48</v>
      </c>
      <c r="B32" s="198"/>
      <c r="C32" s="68">
        <v>505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8" t="s">
        <v>161</v>
      </c>
      <c r="B33" s="19" t="s">
        <v>162</v>
      </c>
      <c r="C33" s="78">
        <f>C32+1</f>
        <v>506</v>
      </c>
      <c r="D33" s="20"/>
      <c r="E33" s="27"/>
      <c r="F33" s="28"/>
      <c r="G33" s="28"/>
      <c r="H33" s="24"/>
      <c r="I33" s="24"/>
      <c r="J33" s="24"/>
      <c r="K33" s="24"/>
      <c r="L33" s="29">
        <v>3825</v>
      </c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82</v>
      </c>
      <c r="C34" s="78">
        <f t="shared" ref="C34:C54" si="4">C33+1</f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>
        <v>50</v>
      </c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163</v>
      </c>
      <c r="B35" s="77" t="s">
        <v>164</v>
      </c>
      <c r="C35" s="78">
        <f t="shared" si="4"/>
        <v>508</v>
      </c>
      <c r="D35" s="20"/>
      <c r="E35" s="27"/>
      <c r="F35" s="28"/>
      <c r="G35" s="28"/>
      <c r="H35" s="24"/>
      <c r="I35" s="24"/>
      <c r="J35" s="24"/>
      <c r="K35" s="24"/>
      <c r="L35" s="29">
        <v>2550</v>
      </c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9"/>
      <c r="B36" s="19"/>
      <c r="C36" s="78">
        <f t="shared" si="4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/>
      <c r="B37" s="19"/>
      <c r="C37" s="78">
        <f t="shared" si="4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77"/>
      <c r="C48" s="78">
        <f t="shared" si="4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77"/>
      <c r="C49" s="78">
        <f t="shared" si="4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4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4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02" t="s">
        <v>104</v>
      </c>
      <c r="B52" s="77" t="s">
        <v>82</v>
      </c>
      <c r="C52" s="78">
        <f t="shared" si="4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83</v>
      </c>
      <c r="C53" s="78">
        <f t="shared" si="4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>
        <f t="shared" si="4"/>
        <v>527</v>
      </c>
      <c r="D54" s="81">
        <f t="shared" ref="D54:V54" si="5">SUM(D32:D53)</f>
        <v>0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6375</v>
      </c>
      <c r="M54" s="84">
        <f>SUM(M33:M53)</f>
        <v>0</v>
      </c>
      <c r="N54" s="82">
        <f t="shared" si="5"/>
        <v>0</v>
      </c>
      <c r="O54" s="81">
        <f t="shared" si="5"/>
        <v>50</v>
      </c>
      <c r="P54" s="82">
        <f t="shared" si="5"/>
        <v>0</v>
      </c>
      <c r="Q54" s="82">
        <f t="shared" si="5"/>
        <v>0</v>
      </c>
      <c r="R54" s="81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 x14ac:dyDescent="0.3">
      <c r="A55" s="87" t="s">
        <v>87</v>
      </c>
      <c r="B55" s="88">
        <f>D55+E55+F55*5+G55*3.5+O55+R55</f>
        <v>22969.96</v>
      </c>
      <c r="C55" s="89" t="s">
        <v>88</v>
      </c>
      <c r="D55" s="90">
        <f t="shared" ref="D55:V55" si="6">D19+D31-D54</f>
        <v>3241</v>
      </c>
      <c r="E55" s="90">
        <f t="shared" si="6"/>
        <v>3826</v>
      </c>
      <c r="F55" s="91">
        <f t="shared" si="6"/>
        <v>275.39200000000005</v>
      </c>
      <c r="G55" s="91">
        <f t="shared" si="6"/>
        <v>0</v>
      </c>
      <c r="H55" s="91">
        <f t="shared" si="6"/>
        <v>47034.199999999924</v>
      </c>
      <c r="I55" s="91">
        <f t="shared" si="6"/>
        <v>40780.614999999998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15">
        <f>M19+M31-M54</f>
        <v>101917</v>
      </c>
      <c r="N55" s="91">
        <f t="shared" si="6"/>
        <v>550</v>
      </c>
      <c r="O55" s="90">
        <f t="shared" si="6"/>
        <v>10576</v>
      </c>
      <c r="P55" s="91">
        <f t="shared" si="6"/>
        <v>0.7799999998178464</v>
      </c>
      <c r="Q55" s="91">
        <f t="shared" si="6"/>
        <v>1450</v>
      </c>
      <c r="R55" s="90">
        <f t="shared" si="6"/>
        <v>3950</v>
      </c>
      <c r="S55" s="91">
        <f t="shared" si="6"/>
        <v>21.380000000004657</v>
      </c>
      <c r="T55" s="91">
        <f t="shared" si="6"/>
        <v>0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39FC-9FAE-43D2-80F7-E1DD9266D0F7}">
  <dimension ref="A1:V57"/>
  <sheetViews>
    <sheetView rightToLeft="1" workbookViewId="0">
      <selection activeCell="E27" sqref="E27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192"/>
      <c r="M2" s="129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165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444</v>
      </c>
      <c r="D4" s="13">
        <f>'[1]13'!D55</f>
        <v>3241</v>
      </c>
      <c r="E4" s="13">
        <f>'[1]13'!E55</f>
        <v>3826</v>
      </c>
      <c r="F4" s="17">
        <f>'[1]13'!F55</f>
        <v>275.39200000000005</v>
      </c>
      <c r="G4" s="17">
        <f>'[1]13'!G55</f>
        <v>0</v>
      </c>
      <c r="H4" s="17">
        <f>'[1]13'!H55</f>
        <v>47034.199999999924</v>
      </c>
      <c r="I4" s="17">
        <f>'[1]13'!I55</f>
        <v>40780.614999999998</v>
      </c>
      <c r="J4" s="17">
        <f>'[1]13'!J55</f>
        <v>294.30999999999733</v>
      </c>
      <c r="K4" s="17">
        <f>'[1]13'!K55</f>
        <v>1</v>
      </c>
      <c r="L4" s="9">
        <f>'[1]13'!L55</f>
        <v>5079.5000000000146</v>
      </c>
      <c r="M4" s="15">
        <f>'[1]13'!M55</f>
        <v>101917</v>
      </c>
      <c r="N4" s="17">
        <f>'[1]13'!N55</f>
        <v>550</v>
      </c>
      <c r="O4" s="13">
        <f>'[1]13'!O55</f>
        <v>10576</v>
      </c>
      <c r="P4" s="17">
        <f>'[1]13'!P55</f>
        <v>0.7799999998178464</v>
      </c>
      <c r="Q4" s="17">
        <f>'[1]13'!Q55</f>
        <v>1450</v>
      </c>
      <c r="R4" s="13">
        <f>'[1]13'!R55</f>
        <v>3950</v>
      </c>
      <c r="S4" s="17">
        <f>'[1]13'!S55</f>
        <v>21.380000000004657</v>
      </c>
      <c r="T4" s="17">
        <f>'[1]13'!T55</f>
        <v>0</v>
      </c>
      <c r="U4" s="17">
        <f>'[1]13'!U55</f>
        <v>380000</v>
      </c>
      <c r="V4" s="17">
        <f>'[1]13'!V55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445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78977.45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21" si="0">C5+1</f>
        <v>446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25770.880000000001</v>
      </c>
      <c r="U6" s="101"/>
      <c r="V6" s="30"/>
    </row>
    <row r="7" spans="1:22" x14ac:dyDescent="0.25">
      <c r="A7" s="18" t="s">
        <v>166</v>
      </c>
      <c r="B7" s="19" t="s">
        <v>36</v>
      </c>
      <c r="C7" s="6">
        <f t="shared" si="0"/>
        <v>447</v>
      </c>
      <c r="D7" s="20"/>
      <c r="E7" s="20">
        <v>1295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32</v>
      </c>
      <c r="C8" s="6">
        <f t="shared" si="0"/>
        <v>448</v>
      </c>
      <c r="D8" s="20"/>
      <c r="E8" s="20"/>
      <c r="F8" s="28"/>
      <c r="G8" s="28"/>
      <c r="H8" s="24"/>
      <c r="I8" s="24"/>
      <c r="J8" s="24"/>
      <c r="K8" s="24"/>
      <c r="L8" s="29"/>
      <c r="M8" s="24"/>
      <c r="N8" s="23"/>
      <c r="O8" s="26">
        <v>3480</v>
      </c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 t="s">
        <v>34</v>
      </c>
      <c r="C9" s="6">
        <f t="shared" si="0"/>
        <v>449</v>
      </c>
      <c r="D9" s="20"/>
      <c r="E9" s="20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>
        <v>1172</v>
      </c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450</v>
      </c>
      <c r="D10" s="20"/>
      <c r="E10" s="20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451</v>
      </c>
      <c r="D11" s="20"/>
      <c r="E11" s="20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452</v>
      </c>
      <c r="D12" s="20"/>
      <c r="E12" s="20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453</v>
      </c>
      <c r="D13" s="20"/>
      <c r="E13" s="20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454</v>
      </c>
      <c r="D14" s="20"/>
      <c r="E14" s="20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455</v>
      </c>
      <c r="D15" s="20"/>
      <c r="E15" s="20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456</v>
      </c>
      <c r="D16" s="20"/>
      <c r="E16" s="20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457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458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459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 t="s">
        <v>32</v>
      </c>
      <c r="C20" s="6">
        <f t="shared" si="0"/>
        <v>460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ht="15.75" thickBot="1" x14ac:dyDescent="0.3">
      <c r="A21" s="18"/>
      <c r="B21" s="19" t="s">
        <v>34</v>
      </c>
      <c r="C21" s="6">
        <f t="shared" si="0"/>
        <v>461</v>
      </c>
      <c r="D21" s="32"/>
      <c r="E21" s="33"/>
      <c r="F21" s="34"/>
      <c r="G21" s="34"/>
      <c r="H21" s="35"/>
      <c r="I21" s="35"/>
      <c r="J21" s="35"/>
      <c r="K21" s="35"/>
      <c r="L21" s="36"/>
      <c r="M21" s="35"/>
      <c r="N21" s="120"/>
      <c r="O21" s="38"/>
      <c r="P21" s="35"/>
      <c r="Q21" s="39"/>
      <c r="R21" s="38"/>
      <c r="S21" s="35"/>
      <c r="T21" s="39"/>
      <c r="U21" s="104"/>
      <c r="V21" s="39"/>
    </row>
    <row r="22" spans="1:22" ht="15.75" thickBot="1" x14ac:dyDescent="0.3">
      <c r="A22" s="193"/>
      <c r="B22" s="194"/>
      <c r="C22" s="6"/>
      <c r="D22" s="41">
        <f t="shared" ref="D22:V22" si="1">SUM(D4:D21)</f>
        <v>3241</v>
      </c>
      <c r="E22" s="42">
        <f t="shared" si="1"/>
        <v>5121</v>
      </c>
      <c r="F22" s="43">
        <f t="shared" si="1"/>
        <v>275.39200000000005</v>
      </c>
      <c r="G22" s="43">
        <f t="shared" si="1"/>
        <v>0</v>
      </c>
      <c r="H22" s="43">
        <f t="shared" si="1"/>
        <v>47034.199999999924</v>
      </c>
      <c r="I22" s="43">
        <f t="shared" si="1"/>
        <v>40780.614999999998</v>
      </c>
      <c r="J22" s="43">
        <f t="shared" si="1"/>
        <v>294.30999999999733</v>
      </c>
      <c r="K22" s="43">
        <f t="shared" si="1"/>
        <v>1</v>
      </c>
      <c r="L22" s="44">
        <f t="shared" si="1"/>
        <v>5079.5000000000146</v>
      </c>
      <c r="M22" s="45">
        <f t="shared" si="1"/>
        <v>101917</v>
      </c>
      <c r="N22" s="121">
        <f t="shared" si="1"/>
        <v>550</v>
      </c>
      <c r="O22" s="42">
        <f t="shared" si="1"/>
        <v>14056</v>
      </c>
      <c r="P22" s="43">
        <f t="shared" si="1"/>
        <v>0.7799999998178464</v>
      </c>
      <c r="Q22" s="43">
        <f t="shared" si="1"/>
        <v>80427.45</v>
      </c>
      <c r="R22" s="42">
        <f t="shared" si="1"/>
        <v>5122</v>
      </c>
      <c r="S22" s="43">
        <f t="shared" si="1"/>
        <v>21.380000000004657</v>
      </c>
      <c r="T22" s="43">
        <f t="shared" si="1"/>
        <v>25770.880000000001</v>
      </c>
      <c r="U22" s="43">
        <f t="shared" si="1"/>
        <v>380000</v>
      </c>
      <c r="V22" s="43">
        <f t="shared" si="1"/>
        <v>22738.360000000022</v>
      </c>
    </row>
    <row r="23" spans="1:22" x14ac:dyDescent="0.25">
      <c r="A23" s="49" t="s">
        <v>93</v>
      </c>
      <c r="B23" s="49" t="s">
        <v>42</v>
      </c>
      <c r="C23" s="50">
        <v>431</v>
      </c>
      <c r="D23" s="51"/>
      <c r="E23" s="52"/>
      <c r="F23" s="53"/>
      <c r="G23" s="53"/>
      <c r="H23" s="53"/>
      <c r="I23" s="53"/>
      <c r="J23" s="53"/>
      <c r="K23" s="53"/>
      <c r="L23" s="54"/>
      <c r="M23" s="53"/>
      <c r="N23" s="123"/>
      <c r="O23" s="56"/>
      <c r="P23" s="53"/>
      <c r="Q23" s="57"/>
      <c r="R23" s="56"/>
      <c r="S23" s="53"/>
      <c r="T23" s="57"/>
      <c r="U23" s="106"/>
      <c r="V23" s="57"/>
    </row>
    <row r="24" spans="1:22" x14ac:dyDescent="0.25">
      <c r="A24" s="18"/>
      <c r="B24" s="19" t="s">
        <v>167</v>
      </c>
      <c r="C24" s="50">
        <f>C23+1</f>
        <v>432</v>
      </c>
      <c r="D24" s="20"/>
      <c r="E24" s="27"/>
      <c r="F24" s="28">
        <v>524</v>
      </c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ref="C25:C33" si="2">C24+1</f>
        <v>433</v>
      </c>
      <c r="D25" s="20"/>
      <c r="E25" s="27">
        <v>14676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-10576</v>
      </c>
      <c r="P25" s="24"/>
      <c r="Q25" s="30"/>
      <c r="R25" s="26">
        <v>-4100</v>
      </c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437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438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439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ht="15.75" thickBot="1" x14ac:dyDescent="0.3">
      <c r="A33" s="59"/>
      <c r="B33" s="60"/>
      <c r="C33" s="50">
        <f t="shared" si="2"/>
        <v>441</v>
      </c>
      <c r="D33" s="32"/>
      <c r="E33" s="33"/>
      <c r="F33" s="34"/>
      <c r="G33" s="34"/>
      <c r="H33" s="35"/>
      <c r="I33" s="35"/>
      <c r="J33" s="35"/>
      <c r="K33" s="35"/>
      <c r="L33" s="36"/>
      <c r="M33" s="35"/>
      <c r="N33" s="120"/>
      <c r="O33" s="38"/>
      <c r="P33" s="35"/>
      <c r="Q33" s="39"/>
      <c r="R33" s="38"/>
      <c r="S33" s="35"/>
      <c r="T33" s="39"/>
      <c r="U33" s="104"/>
      <c r="V33" s="39"/>
    </row>
    <row r="34" spans="1:22" ht="15.75" thickBot="1" x14ac:dyDescent="0.3">
      <c r="A34" s="195"/>
      <c r="B34" s="196"/>
      <c r="C34" s="61"/>
      <c r="D34" s="62">
        <f>SUM(D23:D33)</f>
        <v>0</v>
      </c>
      <c r="E34" s="62">
        <f t="shared" ref="E34:V34" si="3">SUM(E23:E33)</f>
        <v>14676</v>
      </c>
      <c r="F34" s="63">
        <f t="shared" si="3"/>
        <v>524</v>
      </c>
      <c r="G34" s="63">
        <f t="shared" si="3"/>
        <v>0</v>
      </c>
      <c r="H34" s="63">
        <f t="shared" si="3"/>
        <v>0</v>
      </c>
      <c r="I34" s="63">
        <f t="shared" si="3"/>
        <v>0</v>
      </c>
      <c r="J34" s="63">
        <f t="shared" si="3"/>
        <v>0</v>
      </c>
      <c r="K34" s="63">
        <f t="shared" si="3"/>
        <v>0</v>
      </c>
      <c r="L34" s="64">
        <f t="shared" si="3"/>
        <v>0</v>
      </c>
      <c r="M34" s="64">
        <f t="shared" si="3"/>
        <v>0</v>
      </c>
      <c r="N34" s="63">
        <f t="shared" si="3"/>
        <v>0</v>
      </c>
      <c r="O34" s="62">
        <f t="shared" si="3"/>
        <v>-10576</v>
      </c>
      <c r="P34" s="63">
        <f t="shared" si="3"/>
        <v>0</v>
      </c>
      <c r="Q34" s="63">
        <f t="shared" si="3"/>
        <v>0</v>
      </c>
      <c r="R34" s="62">
        <f t="shared" si="3"/>
        <v>-4100</v>
      </c>
      <c r="S34" s="63">
        <f t="shared" si="3"/>
        <v>0</v>
      </c>
      <c r="T34" s="63">
        <f t="shared" si="3"/>
        <v>0</v>
      </c>
      <c r="U34" s="63">
        <f t="shared" si="3"/>
        <v>0</v>
      </c>
      <c r="V34" s="63">
        <f t="shared" si="3"/>
        <v>0</v>
      </c>
    </row>
    <row r="35" spans="1:22" x14ac:dyDescent="0.25">
      <c r="A35" s="197" t="s">
        <v>48</v>
      </c>
      <c r="B35" s="198"/>
      <c r="C35" s="68">
        <v>508</v>
      </c>
      <c r="D35" s="69"/>
      <c r="E35" s="70"/>
      <c r="F35" s="71"/>
      <c r="G35" s="71"/>
      <c r="H35" s="71"/>
      <c r="I35" s="71"/>
      <c r="J35" s="71"/>
      <c r="K35" s="71"/>
      <c r="L35" s="72"/>
      <c r="M35" s="71"/>
      <c r="N35" s="126"/>
      <c r="O35" s="74"/>
      <c r="P35" s="71"/>
      <c r="Q35" s="75"/>
      <c r="R35" s="74"/>
      <c r="S35" s="71"/>
      <c r="T35" s="75"/>
      <c r="U35" s="113"/>
      <c r="V35" s="75"/>
    </row>
    <row r="36" spans="1:22" x14ac:dyDescent="0.25">
      <c r="A36" s="19" t="s">
        <v>19</v>
      </c>
      <c r="B36" s="19" t="s">
        <v>100</v>
      </c>
      <c r="C36" s="78">
        <f>C35+1</f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>
        <v>12.58</v>
      </c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 t="s">
        <v>168</v>
      </c>
      <c r="B37" s="19" t="s">
        <v>169</v>
      </c>
      <c r="C37" s="78">
        <f t="shared" ref="C37:C44" si="4">C36+1</f>
        <v>510</v>
      </c>
      <c r="D37" s="20">
        <v>500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 t="s">
        <v>170</v>
      </c>
      <c r="B38" s="77" t="s">
        <v>169</v>
      </c>
      <c r="C38" s="78">
        <f t="shared" si="4"/>
        <v>511</v>
      </c>
      <c r="D38" s="20">
        <v>400</v>
      </c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>C44+1</f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ref="C46:C55" si="5">C45+1</f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5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5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5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5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8"/>
      <c r="B54" s="19"/>
      <c r="C54" s="78">
        <f t="shared" si="5"/>
        <v>527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8"/>
      <c r="B55" s="19"/>
      <c r="C55" s="78">
        <f t="shared" si="5"/>
        <v>528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1">
        <f t="shared" ref="D56:V56" si="6">SUM(D35:D55)</f>
        <v>900</v>
      </c>
      <c r="E56" s="81">
        <f t="shared" si="6"/>
        <v>0</v>
      </c>
      <c r="F56" s="82">
        <f t="shared" si="6"/>
        <v>0</v>
      </c>
      <c r="G56" s="82">
        <f t="shared" si="6"/>
        <v>0</v>
      </c>
      <c r="H56" s="82">
        <f t="shared" si="6"/>
        <v>0</v>
      </c>
      <c r="I56" s="82">
        <f t="shared" si="6"/>
        <v>0</v>
      </c>
      <c r="J56" s="82">
        <f t="shared" si="6"/>
        <v>0</v>
      </c>
      <c r="K56" s="82">
        <f t="shared" si="6"/>
        <v>0</v>
      </c>
      <c r="L56" s="83">
        <f t="shared" si="6"/>
        <v>0</v>
      </c>
      <c r="M56" s="83">
        <f t="shared" si="6"/>
        <v>12.58</v>
      </c>
      <c r="N56" s="82">
        <f t="shared" si="6"/>
        <v>0</v>
      </c>
      <c r="O56" s="81">
        <f t="shared" si="6"/>
        <v>0</v>
      </c>
      <c r="P56" s="82">
        <f t="shared" si="6"/>
        <v>0</v>
      </c>
      <c r="Q56" s="82">
        <f t="shared" si="6"/>
        <v>0</v>
      </c>
      <c r="R56" s="81">
        <f t="shared" si="6"/>
        <v>0</v>
      </c>
      <c r="S56" s="82">
        <f t="shared" si="6"/>
        <v>0</v>
      </c>
      <c r="T56" s="82">
        <f t="shared" si="6"/>
        <v>0</v>
      </c>
      <c r="U56" s="82">
        <f t="shared" si="6"/>
        <v>0</v>
      </c>
      <c r="V56" s="82">
        <f t="shared" si="6"/>
        <v>0</v>
      </c>
    </row>
    <row r="57" spans="1:22" ht="15.75" thickBot="1" x14ac:dyDescent="0.3">
      <c r="A57" s="87" t="s">
        <v>87</v>
      </c>
      <c r="B57" s="88">
        <f>D57+E57+F57*5+G57*3.5+O57+R57</f>
        <v>30636.959999999999</v>
      </c>
      <c r="C57" s="89" t="s">
        <v>88</v>
      </c>
      <c r="D57" s="90">
        <f t="shared" ref="D57:V57" si="7">D22+D34-D56</f>
        <v>2341</v>
      </c>
      <c r="E57" s="90">
        <f t="shared" si="7"/>
        <v>19797</v>
      </c>
      <c r="F57" s="91">
        <f t="shared" si="7"/>
        <v>799.39200000000005</v>
      </c>
      <c r="G57" s="91">
        <f t="shared" si="7"/>
        <v>0</v>
      </c>
      <c r="H57" s="91">
        <f t="shared" si="7"/>
        <v>47034.199999999924</v>
      </c>
      <c r="I57" s="91">
        <f t="shared" si="7"/>
        <v>40780.614999999998</v>
      </c>
      <c r="J57" s="91">
        <f t="shared" si="7"/>
        <v>294.30999999999733</v>
      </c>
      <c r="K57" s="91">
        <f t="shared" si="7"/>
        <v>1</v>
      </c>
      <c r="L57" s="92">
        <f t="shared" si="7"/>
        <v>5079.5000000000146</v>
      </c>
      <c r="M57" s="92">
        <f t="shared" si="7"/>
        <v>101904.42</v>
      </c>
      <c r="N57" s="91">
        <f t="shared" si="7"/>
        <v>550</v>
      </c>
      <c r="O57" s="90">
        <f t="shared" si="7"/>
        <v>3480</v>
      </c>
      <c r="P57" s="91">
        <f t="shared" si="7"/>
        <v>0.7799999998178464</v>
      </c>
      <c r="Q57" s="91">
        <f t="shared" si="7"/>
        <v>80427.45</v>
      </c>
      <c r="R57" s="90">
        <f t="shared" si="7"/>
        <v>1022</v>
      </c>
      <c r="S57" s="91">
        <f t="shared" si="7"/>
        <v>21.380000000004657</v>
      </c>
      <c r="T57" s="91">
        <f t="shared" si="7"/>
        <v>25770.880000000001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3</vt:lpstr>
      <vt:lpstr>4</vt:lpstr>
      <vt:lpstr>5</vt:lpstr>
      <vt:lpstr>6</vt:lpstr>
      <vt:lpstr>7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2026-05-16T05:32:27Z</dcterms:modified>
</cp:coreProperties>
</file>